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620" activeTab="0"/>
  </bookViews>
  <sheets>
    <sheet name="Numri i punonjesve" sheetId="1" r:id="rId1"/>
    <sheet name="Tabela e burimeve te financimit" sheetId="2" r:id="rId2"/>
    <sheet name="Detajimi i shpenzimeve" sheetId="3" r:id="rId3"/>
    <sheet name="Lista e investimeve" sheetId="4" r:id="rId4"/>
    <sheet name="Tebele e F rezerve dhe kontigje" sheetId="5" r:id="rId5"/>
    <sheet name="Shpenzimet operative" sheetId="6" r:id="rId6"/>
  </sheets>
  <externalReferences>
    <externalReference r:id="rId9"/>
  </externalReferences>
  <definedNames/>
  <calcPr calcId="162913"/>
</workbook>
</file>

<file path=xl/sharedStrings.xml><?xml version="1.0" encoding="utf-8"?>
<sst xmlns="http://schemas.openxmlformats.org/spreadsheetml/2006/main" count="546" uniqueCount="237">
  <si>
    <t>Programi</t>
  </si>
  <si>
    <t>Funksioni</t>
  </si>
  <si>
    <t>Programet</t>
  </si>
  <si>
    <t>P1</t>
  </si>
  <si>
    <t>F1</t>
  </si>
  <si>
    <t>Planifikim Manaxhim Administrim</t>
  </si>
  <si>
    <t>~</t>
  </si>
  <si>
    <t>F2</t>
  </si>
  <si>
    <t>Keshilltare</t>
  </si>
  <si>
    <t>F3</t>
  </si>
  <si>
    <t>Zhvillimiekonomik */shoqeri civile</t>
  </si>
  <si>
    <t>F4</t>
  </si>
  <si>
    <t>Gjendja civile</t>
  </si>
  <si>
    <t>P2</t>
  </si>
  <si>
    <t>Furnizimi me uje</t>
  </si>
  <si>
    <t>P3</t>
  </si>
  <si>
    <t>Shërbimet publike dhe mjedisore</t>
  </si>
  <si>
    <t>P4</t>
  </si>
  <si>
    <t>Infrastruktura rrugore dhe transporti publik</t>
  </si>
  <si>
    <t>P5</t>
  </si>
  <si>
    <t xml:space="preserve">Arsimi parashkollor &amp; parauniversitar </t>
  </si>
  <si>
    <t>Arsimi I mesem</t>
  </si>
  <si>
    <t>P6</t>
  </si>
  <si>
    <t>Planifikimi dhe Zhvillimi i Territorit</t>
  </si>
  <si>
    <t>P7</t>
  </si>
  <si>
    <t>Strehimi dhe Shërbimet sociale/Cerdhe</t>
  </si>
  <si>
    <t>Sherbimet sociale Ndihme dhe paftesi</t>
  </si>
  <si>
    <t>P8</t>
  </si>
  <si>
    <t>Sporti</t>
  </si>
  <si>
    <t>Kultura, Turizmi</t>
  </si>
  <si>
    <t>P9</t>
  </si>
  <si>
    <t>Mbrojtja dhe siguria publike</t>
  </si>
  <si>
    <t>P.10</t>
  </si>
  <si>
    <t>Mbrojtja e Pyjeve e kullotave</t>
  </si>
  <si>
    <t>P.11</t>
  </si>
  <si>
    <t>Bujqesia dhe zhvillimi rural</t>
  </si>
  <si>
    <t>Lloji I funksionit</t>
  </si>
  <si>
    <t>Zhvillim ekonomik   -QKB</t>
  </si>
  <si>
    <t>Funk.qe fin. nga transferta specifike</t>
  </si>
  <si>
    <t>Ujitja dhe kullimi</t>
  </si>
  <si>
    <t>Komente</t>
  </si>
  <si>
    <t>Ministria e linjes</t>
  </si>
  <si>
    <t>Miratohet me VKB</t>
  </si>
  <si>
    <t>Delegohen  nga Ministria e linjes,dhe shtohen me Vendim te Nepunesit autorizues pas njoftimit te bere Ministrive te linjes nga vjen funksioni</t>
  </si>
  <si>
    <t>TABELE NR 1</t>
  </si>
  <si>
    <t>Kryetari</t>
  </si>
  <si>
    <t>Nr</t>
  </si>
  <si>
    <t>Te ardhura sipas burimeve</t>
  </si>
  <si>
    <t>Plan 2018</t>
  </si>
  <si>
    <t>Te ardhura nga burimet vendore</t>
  </si>
  <si>
    <t>Nga burimet qendrore</t>
  </si>
  <si>
    <t>a</t>
  </si>
  <si>
    <t>Transferta e pakushtezuar</t>
  </si>
  <si>
    <t>b</t>
  </si>
  <si>
    <t>Transferta specifike</t>
  </si>
  <si>
    <t>Fondi I Zhvillimi te rajoneve</t>
  </si>
  <si>
    <t>Totali</t>
  </si>
  <si>
    <t>Plan 2019</t>
  </si>
  <si>
    <t>Plan 2020</t>
  </si>
  <si>
    <t>A</t>
  </si>
  <si>
    <t>B</t>
  </si>
  <si>
    <t>Arsimi Baze dhe Sherbimet mbeshtetese</t>
  </si>
  <si>
    <t>Arsimi I mesem dhe sherbimet mbeshtetese</t>
  </si>
  <si>
    <t>Administrimi I Pyjeve</t>
  </si>
  <si>
    <t>Ujitja dhe Kullimi</t>
  </si>
  <si>
    <t xml:space="preserve"> Bujqesia dhe zhvillimi rural- Ujitja dhe Kullimi</t>
  </si>
  <si>
    <t>Sherbimi I Mbrojtjes nga Zjarri</t>
  </si>
  <si>
    <t>Rruget Rurale</t>
  </si>
  <si>
    <t>C</t>
  </si>
  <si>
    <t>TABELA NR 2</t>
  </si>
  <si>
    <t>BURIMET E FINANCIMIT PER BASHKINE TROPOJE PER  2018-2020</t>
  </si>
  <si>
    <t>VITI 2018</t>
  </si>
  <si>
    <t>SIPAS KLASIFIKIMIT EKONOMIK</t>
  </si>
  <si>
    <t>SIPAS BURIMEVE TE FINANCIMIT</t>
  </si>
  <si>
    <t>Paga&amp;Sigurime</t>
  </si>
  <si>
    <t>Operative</t>
  </si>
  <si>
    <t>Subvencione</t>
  </si>
  <si>
    <t>Transferta</t>
  </si>
  <si>
    <t>Investime</t>
  </si>
  <si>
    <t>Totali (000/leke)</t>
  </si>
  <si>
    <t>Nga te ardhurat burime te veta</t>
  </si>
  <si>
    <t>Nga Transferta Pakushtezuar</t>
  </si>
  <si>
    <t>Transferta Specifike</t>
  </si>
  <si>
    <t>Donatoret/FZHR</t>
  </si>
  <si>
    <t>Transferta e Kushtezuar</t>
  </si>
  <si>
    <t>Fondi rezervë</t>
  </si>
  <si>
    <t>Fondi I Kontigjences</t>
  </si>
  <si>
    <t>Kujdesi social dhe barazia gjinore</t>
  </si>
  <si>
    <t xml:space="preserve">FZHR </t>
  </si>
  <si>
    <t>Shuma v.2018</t>
  </si>
  <si>
    <t>VITI 2019</t>
  </si>
  <si>
    <t>PROGRAMET</t>
  </si>
  <si>
    <t>Zhvillimiekonomik /shoqeri civile</t>
  </si>
  <si>
    <t>Fondi i Kontigjencës</t>
  </si>
  <si>
    <t>VITI 2020</t>
  </si>
  <si>
    <t>P11</t>
  </si>
  <si>
    <t>Kujdesi Social dhe barazia gjinore</t>
  </si>
  <si>
    <t>Sherbimet Sociale/Cerdhe</t>
  </si>
  <si>
    <t>Sherbimet sSociale -Ndihme dhe paa</t>
  </si>
  <si>
    <t>INVESTIMET AFATMESME NE NIVEL PROJEKTI PER NJESINE E VETEQEVERISJES VENDORE BASHKIA  TROPOJE</t>
  </si>
  <si>
    <t>Kod Programi</t>
  </si>
  <si>
    <t>Llogaria Ekonomike</t>
  </si>
  <si>
    <t>Njesia administartive</t>
  </si>
  <si>
    <t>Sherbime publike dhe mjedisore</t>
  </si>
  <si>
    <t>Sistemime  Ujera te larte,Margegaj-vazhdim</t>
  </si>
  <si>
    <t>Margegaj</t>
  </si>
  <si>
    <t>Sistemime  Ujera te larte,Fierze</t>
  </si>
  <si>
    <t>Fierze</t>
  </si>
  <si>
    <t>Ndretim Ure Fshati Shumice</t>
  </si>
  <si>
    <t>Tropoje</t>
  </si>
  <si>
    <t>Ndretimi urash ,Prush dhe Mahalle e vjeter-dy ura</t>
  </si>
  <si>
    <t>Bytyc</t>
  </si>
  <si>
    <t>Ndertim Ure Lugu  i Tropojes</t>
  </si>
  <si>
    <t>B.Curri</t>
  </si>
  <si>
    <t>Blerje makineri per Sherbimet publike</t>
  </si>
  <si>
    <t>SHUMA E PROGRAMIT  6260</t>
  </si>
  <si>
    <t>Infrastrukture dhe transporti rrugor</t>
  </si>
  <si>
    <t>Rikonstruksion,Rruga Lekbibaj-Vrane</t>
  </si>
  <si>
    <t>Lekbibaj</t>
  </si>
  <si>
    <t>Rikonstruksion,Rruga Rosuje  Selimaj ,faza e pare</t>
  </si>
  <si>
    <t>Bujan</t>
  </si>
  <si>
    <t>Sistemime ne lagjet e qyteteit</t>
  </si>
  <si>
    <t>Rikualifikimi qendres  te Njesise  administrative Tropoje</t>
  </si>
  <si>
    <t>Rikualifikim urban  Lagjes Partizani</t>
  </si>
  <si>
    <t>Sistemim asfaltim "Rruga T'pla-Moken- Dege"</t>
  </si>
  <si>
    <t>Rikonstruksion "Unaza e Gashit"</t>
  </si>
  <si>
    <t>Rikualifikimi Lagja Dardania"</t>
  </si>
  <si>
    <t>SHUMA E PROGRAMIT  4530</t>
  </si>
  <si>
    <t>Ndertim Ujesjellesi Fshati Luzhe Faza  1</t>
  </si>
  <si>
    <t>Llugaj</t>
  </si>
  <si>
    <t>Bashkfinancim ujesjllesi,Tropoje -Faza 2</t>
  </si>
  <si>
    <t>SHUMA E PROGRAMIT  6330</t>
  </si>
  <si>
    <t>Rikonstruksion-Kanali  i Kanalit te Kocanaj</t>
  </si>
  <si>
    <t>Rikonstruksion-i Kanalit te Bujanit</t>
  </si>
  <si>
    <t>Rikonstruksion-Kanali  i Kanalit te Fushe Lumit</t>
  </si>
  <si>
    <t>Rikonstruksion- i Kanalit te  Krasniqes</t>
  </si>
  <si>
    <t>Rikonstruksion Kanali Vadites-Kepenek</t>
  </si>
  <si>
    <t>Rikonstruksion kanali vadites Zherke -Vlad</t>
  </si>
  <si>
    <t>Rikonstruksion Kanali vadites  i Gashit</t>
  </si>
  <si>
    <t>Rikonstruksion Kanali i Shoshanit</t>
  </si>
  <si>
    <t>Rikonstruksion Fusha e Sportit,Faza e trete</t>
  </si>
  <si>
    <t>SHUMA E PROGRAMIT 8140</t>
  </si>
  <si>
    <t>TOTALI I TE GJITHA PROGRAMEVE</t>
  </si>
  <si>
    <t>Sistemi i ujerave te larte ujera te larte Margegaj  Faza e trete</t>
  </si>
  <si>
    <t>Nga burimet e veta vendore</t>
  </si>
  <si>
    <t>Transferta e pakushtëzuar</t>
  </si>
  <si>
    <t>Fond Kontigjence(2% e shpenzimeve te planifikuara nga te ardhurat)</t>
  </si>
  <si>
    <t xml:space="preserve">SHUMA </t>
  </si>
  <si>
    <t>TOTALI</t>
  </si>
  <si>
    <t>FONDI REZERVE DHE I KONTIGJENCES</t>
  </si>
  <si>
    <t>TABELA 5</t>
  </si>
  <si>
    <t>000/leke</t>
  </si>
  <si>
    <t>SHUMA E PROGRAMIT 4240</t>
  </si>
  <si>
    <t>Emertimi i programit</t>
  </si>
  <si>
    <t>Emertimi i projektit</t>
  </si>
  <si>
    <t>Rikonstruksion,Rruga Katundi i Paqes(detyrim)</t>
  </si>
  <si>
    <t>Rikobstruksion i rruges auto Rosuje-Selimaj</t>
  </si>
  <si>
    <t>Rikualifikim i qendres se njesise administartive Bytyc</t>
  </si>
  <si>
    <t>Fondi rezerve dhe i kontigjences sipas burimeve</t>
  </si>
  <si>
    <t>Fond Kontigjence (1%  e shpenzimeve te planifikuar nga transferta e pakushtezuar)</t>
  </si>
  <si>
    <t>Fond  Rezerve(2 % e shpenzimeve te planifikuara nga te ardhurat)</t>
  </si>
  <si>
    <t>Fond rezerve(2 % e shpenzimeve te planifikuara nga transferat e pakushtezuar)</t>
  </si>
  <si>
    <t>TABELA 4     000/leke</t>
  </si>
  <si>
    <t xml:space="preserve">Financimi per vitin 2018 </t>
  </si>
  <si>
    <t xml:space="preserve">Financimi per vitin 2019  </t>
  </si>
  <si>
    <t xml:space="preserve">Financimi per vitin 2020   </t>
  </si>
  <si>
    <t>Shuma v.2019</t>
  </si>
  <si>
    <t>Rikonstruksion i kanalit Sopot</t>
  </si>
  <si>
    <t>Rikonstruksion kanali i Shoshanit Faza e pare</t>
  </si>
  <si>
    <t>Ndertim i kanalit Vadites-fsahti prush</t>
  </si>
  <si>
    <t>Ndertim i Ujesjllesit Luzhe Faza  2</t>
  </si>
  <si>
    <t>Ujesjellesi i Fshatit Tropoje e vjeter dhe rrethina Faza e trete</t>
  </si>
  <si>
    <t>Funksion i vet</t>
  </si>
  <si>
    <t>Funksion i deleguar</t>
  </si>
  <si>
    <t>Sekretari</t>
  </si>
  <si>
    <t>Rubin SELLAJ</t>
  </si>
  <si>
    <t>Imer HOXHA</t>
  </si>
  <si>
    <t>Rubin SeLLAJ</t>
  </si>
  <si>
    <t>Hartim projektesh</t>
  </si>
  <si>
    <t>Sekretari                                            Kryetari</t>
  </si>
  <si>
    <t>Rubin SELLAJ                                    Imer HOXHA</t>
  </si>
  <si>
    <t>NUMRI I PERGJITSHEM I PUNONJESVE TE BASHKISE TROPOJE PER VITIN 2018</t>
  </si>
  <si>
    <t>Numri i punonjesve te perhershem</t>
  </si>
  <si>
    <t>Numri i punonjesve me kontrate te perkohshme</t>
  </si>
  <si>
    <t>Miratohet me VKB(Vendim Keshilli Bashkiak)</t>
  </si>
  <si>
    <t>16 nga Transferta specifike,Delegohen  nga Ministria e linjes,dhe shtohen me Vendim te Nepunesit autorizues pas njoftimit te bere Ministrive te linjes nga vjen funksioni dhe 10 nga burimet e veta.</t>
  </si>
  <si>
    <t>Numri i punonjesve nga  Buriemt e veta</t>
  </si>
  <si>
    <t>177 punojes(171 perhershem dhe 6 te perkohshem nga burimet e veta)</t>
  </si>
  <si>
    <t>Numri i punonjesve nga  Transferta specifike</t>
  </si>
  <si>
    <t>Numri i punonjesve nga transferta e kushtezuar</t>
  </si>
  <si>
    <t>322 (totali gjithsej) perhershem dhe perkohshem</t>
  </si>
  <si>
    <t>Shperndarje shpenzime operative per vitin 2018</t>
  </si>
  <si>
    <t>Tabela Nr.6</t>
  </si>
  <si>
    <t>Nr.</t>
  </si>
  <si>
    <t>ZERAT E SHPENZIMEVE</t>
  </si>
  <si>
    <t>TRANSFERTE E PAKUSHTEZUAR</t>
  </si>
  <si>
    <t>TRANSFERTE SPECIFIKE</t>
  </si>
  <si>
    <t>Materiale dhe sherbime zyre</t>
  </si>
  <si>
    <t>Kancelari</t>
  </si>
  <si>
    <t>Material pastrimi e sherbime</t>
  </si>
  <si>
    <t xml:space="preserve">Mbajtje e sistemit kompjuterik,bojera </t>
  </si>
  <si>
    <t>Blerje dok.(MA,Mp,Fh.Fd Ceqe)</t>
  </si>
  <si>
    <t>Furniz dhe mat. zyre dhe te pergj</t>
  </si>
  <si>
    <t>Materiale e sherbime spec.</t>
  </si>
  <si>
    <t>Buke</t>
  </si>
  <si>
    <t xml:space="preserve">Furnizime ushqimore </t>
  </si>
  <si>
    <t>BLERJE DHE SHERBIME SPECIALE LEJE MJEDISORE)</t>
  </si>
  <si>
    <t>Sherbimet</t>
  </si>
  <si>
    <t xml:space="preserve">Energji </t>
  </si>
  <si>
    <t>Uje,(mesatere vjetore)</t>
  </si>
  <si>
    <t>Telfix,&amp;Fax &amp; Cel,antene interneti</t>
  </si>
  <si>
    <t>P T T (abonime +f.zyrt.)</t>
  </si>
  <si>
    <t>sherbim per ngrohje</t>
  </si>
  <si>
    <t>Komisione ,Posta (14*80 )</t>
  </si>
  <si>
    <t>sherbime te sig.dhe ruajtjes</t>
  </si>
  <si>
    <t>sherbime te pastrimit(MJETE PUNE&amp;VESHJE</t>
  </si>
  <si>
    <t>sherbime te gjelberimit,dekor+PEME</t>
  </si>
  <si>
    <t>sherbime per publikime</t>
  </si>
  <si>
    <t>Shpenzime transporti</t>
  </si>
  <si>
    <t>Karburant dhe vaj</t>
  </si>
  <si>
    <t>Pjese kembimi,goma,bateri</t>
  </si>
  <si>
    <t>shpenzime per tarifa dhe sig.</t>
  </si>
  <si>
    <t>te tjera shpenzime transporti</t>
  </si>
  <si>
    <t>Shpenzime udhetimi</t>
  </si>
  <si>
    <t>Udhetim brenda vendit</t>
  </si>
  <si>
    <t>Udhetim jashte vendit</t>
  </si>
  <si>
    <t>Kosto e trainimit dhe seminare</t>
  </si>
  <si>
    <t>Shpenzime per mirembajtje</t>
  </si>
  <si>
    <t>Shpenzime per mirembajtje ndertesash</t>
  </si>
  <si>
    <t>Shpen.miremb.rrug,rrjete  te #</t>
  </si>
  <si>
    <t>Shpenz,per mirem e mjetve te trans.</t>
  </si>
  <si>
    <t>Shpenz te tjera operative</t>
  </si>
  <si>
    <t>Shpenzime per pritje e percjellej</t>
  </si>
  <si>
    <t>Aktivitetete</t>
  </si>
  <si>
    <t>Shpenzime gjyqesore</t>
  </si>
  <si>
    <t>Regjistrim te pronave</t>
  </si>
  <si>
    <t>TOTALI: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</si>
</sst>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name val="Calibri Light"/>
      <family val="2"/>
    </font>
    <font>
      <b/>
      <i/>
      <sz val="12"/>
      <name val="Calibri Light"/>
      <family val="2"/>
    </font>
    <font>
      <b/>
      <i/>
      <sz val="9"/>
      <color rgb="FF000000"/>
      <name val="Calibri Light"/>
      <family val="2"/>
    </font>
    <font>
      <b/>
      <i/>
      <sz val="8"/>
      <color rgb="FF000000"/>
      <name val="Calibri Light"/>
      <family val="2"/>
    </font>
    <font>
      <b/>
      <i/>
      <sz val="8"/>
      <name val="Calibri Light"/>
      <family val="2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indexed="8"/>
      <name val="Verdana"/>
      <family val="2"/>
    </font>
    <font>
      <sz val="8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8"/>
      <color rgb="FF000000"/>
      <name val="Times New Roman"/>
      <family val="1"/>
    </font>
    <font>
      <b/>
      <i/>
      <sz val="8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indexed="62"/>
      <name val="Calibri"/>
      <family val="2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0" borderId="0">
      <alignment/>
      <protection/>
    </xf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>
      <alignment/>
      <protection/>
    </xf>
  </cellStyleXfs>
  <cellXfs count="193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165" fontId="3" fillId="4" borderId="0" xfId="3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2" fillId="0" borderId="0" xfId="0" applyFont="1" applyAlignment="1">
      <alignment/>
    </xf>
    <xf numFmtId="0" fontId="0" fillId="0" borderId="0" xfId="0"/>
    <xf numFmtId="0" fontId="0" fillId="0" borderId="0" xfId="0"/>
    <xf numFmtId="165" fontId="0" fillId="0" borderId="0" xfId="0" applyNumberFormat="1"/>
    <xf numFmtId="0" fontId="0" fillId="6" borderId="0" xfId="0" applyFill="1"/>
    <xf numFmtId="3" fontId="0" fillId="0" borderId="0" xfId="0" applyNumberFormat="1"/>
    <xf numFmtId="0" fontId="17" fillId="0" borderId="0" xfId="0" applyFont="1"/>
    <xf numFmtId="0" fontId="0" fillId="0" borderId="0" xfId="0"/>
    <xf numFmtId="0" fontId="0" fillId="5" borderId="5" xfId="0" applyFill="1" applyBorder="1"/>
    <xf numFmtId="0" fontId="0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165" fontId="19" fillId="7" borderId="5" xfId="25" applyNumberFormat="1" applyFont="1" applyFill="1" applyBorder="1" applyAlignment="1">
      <alignment horizontal="center" vertical="center"/>
    </xf>
    <xf numFmtId="165" fontId="19" fillId="7" borderId="5" xfId="25" applyNumberFormat="1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/>
    </xf>
    <xf numFmtId="165" fontId="19" fillId="8" borderId="5" xfId="25" applyNumberFormat="1" applyFont="1" applyFill="1" applyBorder="1" applyAlignment="1">
      <alignment horizontal="right" vertical="center" wrapText="1"/>
    </xf>
    <xf numFmtId="165" fontId="19" fillId="8" borderId="5" xfId="25" applyNumberFormat="1" applyFont="1" applyFill="1" applyBorder="1" applyAlignment="1">
      <alignment horizontal="left" vertical="center" wrapText="1"/>
    </xf>
    <xf numFmtId="3" fontId="19" fillId="8" borderId="5" xfId="0" applyNumberFormat="1" applyFont="1" applyFill="1" applyBorder="1" applyAlignment="1">
      <alignment horizontal="right" vertical="top" wrapText="1"/>
    </xf>
    <xf numFmtId="165" fontId="19" fillId="4" borderId="5" xfId="25" applyNumberFormat="1" applyFont="1" applyFill="1" applyBorder="1" applyAlignment="1">
      <alignment horizontal="right" vertical="center" wrapText="1"/>
    </xf>
    <xf numFmtId="165" fontId="19" fillId="4" borderId="5" xfId="25" applyNumberFormat="1" applyFont="1" applyFill="1" applyBorder="1" applyAlignment="1">
      <alignment horizontal="left" vertical="center" wrapText="1"/>
    </xf>
    <xf numFmtId="3" fontId="19" fillId="4" borderId="5" xfId="0" applyNumberFormat="1" applyFont="1" applyFill="1" applyBorder="1" applyAlignment="1">
      <alignment horizontal="right" vertical="top" wrapText="1"/>
    </xf>
    <xf numFmtId="165" fontId="19" fillId="4" borderId="5" xfId="25" applyNumberFormat="1" applyFont="1" applyFill="1" applyBorder="1" applyAlignment="1">
      <alignment vertical="center" wrapText="1"/>
    </xf>
    <xf numFmtId="165" fontId="18" fillId="8" borderId="5" xfId="0" applyNumberFormat="1" applyFont="1" applyFill="1" applyBorder="1"/>
    <xf numFmtId="165" fontId="20" fillId="9" borderId="5" xfId="25" applyNumberFormat="1" applyFont="1" applyFill="1" applyBorder="1" applyAlignment="1">
      <alignment horizontal="right" vertical="center" wrapText="1"/>
    </xf>
    <xf numFmtId="165" fontId="20" fillId="9" borderId="5" xfId="25" applyNumberFormat="1" applyFont="1" applyFill="1" applyBorder="1" applyAlignment="1">
      <alignment horizontal="center" vertical="center" wrapText="1"/>
    </xf>
    <xf numFmtId="3" fontId="20" fillId="9" borderId="5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3" fillId="10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right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justify" vertical="center" wrapText="1"/>
    </xf>
    <xf numFmtId="165" fontId="15" fillId="4" borderId="5" xfId="30" applyNumberFormat="1" applyFont="1" applyFill="1" applyBorder="1" applyAlignment="1">
      <alignment horizontal="right" vertical="center" wrapText="1"/>
    </xf>
    <xf numFmtId="165" fontId="14" fillId="12" borderId="5" xfId="30" applyNumberFormat="1" applyFont="1" applyFill="1" applyBorder="1" applyAlignment="1">
      <alignment horizontal="right" vertical="center"/>
    </xf>
    <xf numFmtId="165" fontId="15" fillId="4" borderId="5" xfId="30" applyNumberFormat="1" applyFont="1" applyFill="1" applyBorder="1" applyAlignment="1">
      <alignment horizontal="left" vertical="center" wrapText="1"/>
    </xf>
    <xf numFmtId="165" fontId="22" fillId="4" borderId="5" xfId="30" applyNumberFormat="1" applyFont="1" applyFill="1" applyBorder="1" applyAlignment="1">
      <alignment horizontal="right" vertical="center" wrapText="1"/>
    </xf>
    <xf numFmtId="165" fontId="16" fillId="11" borderId="5" xfId="30" applyNumberFormat="1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165" fontId="16" fillId="5" borderId="5" xfId="0" applyNumberFormat="1" applyFont="1" applyFill="1" applyBorder="1"/>
    <xf numFmtId="0" fontId="16" fillId="5" borderId="5" xfId="0" applyFont="1" applyFill="1" applyBorder="1" applyAlignment="1">
      <alignment horizontal="center" vertical="center"/>
    </xf>
    <xf numFmtId="165" fontId="0" fillId="0" borderId="0" xfId="0" applyNumberFormat="1" applyFont="1"/>
    <xf numFmtId="0" fontId="9" fillId="4" borderId="5" xfId="0" applyFont="1" applyFill="1" applyBorder="1" applyAlignment="1">
      <alignment vertical="center"/>
    </xf>
    <xf numFmtId="0" fontId="4" fillId="10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right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165" fontId="3" fillId="4" borderId="5" xfId="30" applyNumberFormat="1" applyFont="1" applyFill="1" applyBorder="1" applyAlignment="1">
      <alignment horizontal="right" vertical="center" wrapText="1"/>
    </xf>
    <xf numFmtId="165" fontId="5" fillId="11" borderId="5" xfId="30" applyNumberFormat="1" applyFont="1" applyFill="1" applyBorder="1" applyAlignment="1">
      <alignment horizontal="right" vertical="center"/>
    </xf>
    <xf numFmtId="165" fontId="5" fillId="12" borderId="5" xfId="3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/>
    </xf>
    <xf numFmtId="165" fontId="7" fillId="5" borderId="5" xfId="0" applyNumberFormat="1" applyFont="1" applyFill="1" applyBorder="1"/>
    <xf numFmtId="0" fontId="3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/>
    <xf numFmtId="0" fontId="7" fillId="5" borderId="5" xfId="0" applyFont="1" applyFill="1" applyBorder="1" applyAlignment="1">
      <alignment horizontal="right"/>
    </xf>
    <xf numFmtId="0" fontId="0" fillId="0" borderId="0" xfId="0" applyBorder="1"/>
    <xf numFmtId="0" fontId="23" fillId="8" borderId="5" xfId="21" applyFont="1" applyFill="1" applyBorder="1" applyAlignment="1">
      <alignment vertical="center" wrapText="1"/>
    </xf>
    <xf numFmtId="0" fontId="24" fillId="4" borderId="5" xfId="21" applyFont="1" applyFill="1" applyBorder="1" applyAlignment="1">
      <alignment vertical="center" wrapText="1"/>
    </xf>
    <xf numFmtId="0" fontId="24" fillId="4" borderId="5" xfId="21" applyFont="1" applyFill="1" applyBorder="1" applyAlignment="1">
      <alignment horizontal="center" vertical="center" wrapText="1"/>
    </xf>
    <xf numFmtId="0" fontId="24" fillId="4" borderId="5" xfId="23" applyFont="1" applyFill="1" applyBorder="1" applyAlignment="1">
      <alignment vertical="center" wrapText="1"/>
    </xf>
    <xf numFmtId="165" fontId="24" fillId="0" borderId="5" xfId="36" applyNumberFormat="1" applyFont="1" applyBorder="1" applyAlignment="1">
      <alignment vertical="center" wrapText="1"/>
    </xf>
    <xf numFmtId="165" fontId="24" fillId="0" borderId="5" xfId="18" applyNumberFormat="1" applyFont="1" applyBorder="1" applyAlignment="1">
      <alignment vertical="center" wrapText="1"/>
    </xf>
    <xf numFmtId="165" fontId="24" fillId="0" borderId="5" xfId="18" applyNumberFormat="1" applyFont="1" applyBorder="1" applyAlignment="1">
      <alignment wrapText="1"/>
    </xf>
    <xf numFmtId="3" fontId="24" fillId="4" borderId="5" xfId="23" applyNumberFormat="1" applyFont="1" applyFill="1" applyBorder="1" applyAlignment="1">
      <alignment vertical="center" wrapText="1"/>
    </xf>
    <xf numFmtId="0" fontId="25" fillId="6" borderId="5" xfId="23" applyFont="1" applyFill="1" applyBorder="1" applyAlignment="1">
      <alignment vertical="center" wrapText="1"/>
    </xf>
    <xf numFmtId="165" fontId="25" fillId="6" borderId="5" xfId="36" applyNumberFormat="1" applyFont="1" applyFill="1" applyBorder="1" applyAlignment="1">
      <alignment vertical="center" wrapText="1"/>
    </xf>
    <xf numFmtId="165" fontId="24" fillId="0" borderId="5" xfId="36" applyNumberFormat="1" applyFont="1" applyBorder="1" applyAlignment="1">
      <alignment wrapText="1"/>
    </xf>
    <xf numFmtId="165" fontId="25" fillId="6" borderId="5" xfId="18" applyNumberFormat="1" applyFont="1" applyFill="1" applyBorder="1" applyAlignment="1">
      <alignment wrapText="1"/>
    </xf>
    <xf numFmtId="0" fontId="24" fillId="0" borderId="5" xfId="0" applyFont="1" applyBorder="1" applyAlignment="1">
      <alignment vertical="center" wrapText="1"/>
    </xf>
    <xf numFmtId="165" fontId="25" fillId="6" borderId="5" xfId="18" applyNumberFormat="1" applyFont="1" applyFill="1" applyBorder="1" applyAlignment="1">
      <alignment vertical="center" wrapText="1"/>
    </xf>
    <xf numFmtId="0" fontId="24" fillId="4" borderId="5" xfId="22" applyFont="1" applyFill="1" applyBorder="1" applyAlignment="1">
      <alignment vertical="center" wrapText="1"/>
      <protection/>
    </xf>
    <xf numFmtId="0" fontId="24" fillId="4" borderId="5" xfId="21" applyFont="1" applyFill="1" applyBorder="1" applyAlignment="1">
      <alignment horizontal="left" vertical="center" wrapText="1"/>
    </xf>
    <xf numFmtId="165" fontId="24" fillId="4" borderId="5" xfId="18" applyNumberFormat="1" applyFont="1" applyFill="1" applyBorder="1" applyAlignment="1">
      <alignment wrapText="1"/>
    </xf>
    <xf numFmtId="0" fontId="24" fillId="4" borderId="5" xfId="35" applyFont="1" applyFill="1" applyBorder="1">
      <alignment/>
      <protection/>
    </xf>
    <xf numFmtId="0" fontId="25" fillId="4" borderId="5" xfId="35" applyFont="1" applyFill="1" applyBorder="1" applyAlignment="1">
      <alignment horizontal="left"/>
      <protection/>
    </xf>
    <xf numFmtId="165" fontId="24" fillId="4" borderId="5" xfId="18" applyNumberFormat="1" applyFont="1" applyFill="1" applyBorder="1" applyAlignment="1">
      <alignment vertical="center" wrapText="1"/>
    </xf>
    <xf numFmtId="0" fontId="25" fillId="4" borderId="5" xfId="23" applyFont="1" applyFill="1" applyBorder="1" applyAlignment="1">
      <alignment vertical="center" wrapText="1"/>
    </xf>
    <xf numFmtId="165" fontId="25" fillId="4" borderId="5" xfId="18" applyNumberFormat="1" applyFont="1" applyFill="1" applyBorder="1" applyAlignment="1">
      <alignment vertical="center" wrapText="1"/>
    </xf>
    <xf numFmtId="0" fontId="24" fillId="0" borderId="5" xfId="22" applyFont="1" applyBorder="1" applyAlignment="1">
      <alignment vertical="top" wrapText="1"/>
      <protection/>
    </xf>
    <xf numFmtId="0" fontId="24" fillId="4" borderId="5" xfId="22" applyFont="1" applyFill="1" applyBorder="1" applyAlignment="1">
      <alignment horizontal="center" vertical="top" wrapText="1"/>
      <protection/>
    </xf>
    <xf numFmtId="3" fontId="24" fillId="4" borderId="5" xfId="23" applyNumberFormat="1" applyFont="1" applyFill="1" applyBorder="1" applyAlignment="1">
      <alignment vertical="top" wrapText="1"/>
    </xf>
    <xf numFmtId="0" fontId="24" fillId="4" borderId="5" xfId="23" applyFont="1" applyFill="1" applyBorder="1" applyAlignment="1">
      <alignment vertical="top" wrapText="1"/>
    </xf>
    <xf numFmtId="165" fontId="24" fillId="0" borderId="5" xfId="18" applyNumberFormat="1" applyFont="1" applyBorder="1" applyAlignment="1">
      <alignment vertical="top" wrapText="1"/>
    </xf>
    <xf numFmtId="0" fontId="23" fillId="8" borderId="5" xfId="21" applyFont="1" applyFill="1" applyBorder="1" applyAlignment="1">
      <alignment vertical="top" wrapText="1"/>
    </xf>
    <xf numFmtId="0" fontId="24" fillId="8" borderId="5" xfId="35" applyFont="1" applyFill="1" applyBorder="1" applyAlignment="1">
      <alignment vertical="top" wrapText="1"/>
      <protection/>
    </xf>
    <xf numFmtId="0" fontId="24" fillId="0" borderId="0" xfId="0" applyFont="1"/>
    <xf numFmtId="0" fontId="24" fillId="0" borderId="0" xfId="0" applyFont="1" applyAlignment="1">
      <alignment/>
    </xf>
    <xf numFmtId="0" fontId="25" fillId="0" borderId="0" xfId="0" applyFont="1"/>
    <xf numFmtId="0" fontId="25" fillId="0" borderId="5" xfId="0" applyFont="1" applyBorder="1"/>
    <xf numFmtId="0" fontId="26" fillId="13" borderId="5" xfId="0" applyFont="1" applyFill="1" applyBorder="1" applyAlignment="1">
      <alignment horizontal="center" vertical="center" wrapText="1"/>
    </xf>
    <xf numFmtId="0" fontId="26" fillId="13" borderId="5" xfId="0" applyFont="1" applyFill="1" applyBorder="1" applyAlignment="1">
      <alignment horizontal="right" vertical="center" wrapText="1"/>
    </xf>
    <xf numFmtId="0" fontId="25" fillId="14" borderId="5" xfId="0" applyFont="1" applyFill="1" applyBorder="1" applyAlignment="1">
      <alignment vertical="center"/>
    </xf>
    <xf numFmtId="0" fontId="27" fillId="15" borderId="5" xfId="0" applyFont="1" applyFill="1" applyBorder="1" applyAlignment="1">
      <alignment horizontal="left" vertical="top" wrapText="1"/>
    </xf>
    <xf numFmtId="3" fontId="27" fillId="15" borderId="5" xfId="0" applyNumberFormat="1" applyFont="1" applyFill="1" applyBorder="1" applyAlignment="1">
      <alignment horizontal="right" vertical="top" wrapText="1"/>
    </xf>
    <xf numFmtId="0" fontId="24" fillId="6" borderId="5" xfId="0" applyFont="1" applyFill="1" applyBorder="1"/>
    <xf numFmtId="0" fontId="27" fillId="6" borderId="5" xfId="0" applyFont="1" applyFill="1" applyBorder="1" applyAlignment="1">
      <alignment horizontal="left" vertical="center" wrapText="1"/>
    </xf>
    <xf numFmtId="3" fontId="24" fillId="6" borderId="5" xfId="0" applyNumberFormat="1" applyFont="1" applyFill="1" applyBorder="1" applyAlignment="1">
      <alignment horizontal="right"/>
    </xf>
    <xf numFmtId="0" fontId="24" fillId="4" borderId="5" xfId="0" applyFont="1" applyFill="1" applyBorder="1"/>
    <xf numFmtId="0" fontId="27" fillId="7" borderId="5" xfId="0" applyFont="1" applyFill="1" applyBorder="1" applyAlignment="1">
      <alignment horizontal="left" vertical="top" wrapText="1"/>
    </xf>
    <xf numFmtId="3" fontId="27" fillId="7" borderId="5" xfId="0" applyNumberFormat="1" applyFont="1" applyFill="1" applyBorder="1" applyAlignment="1">
      <alignment horizontal="right" vertical="top" wrapText="1"/>
    </xf>
    <xf numFmtId="0" fontId="25" fillId="4" borderId="5" xfId="0" applyFont="1" applyFill="1" applyBorder="1"/>
    <xf numFmtId="0" fontId="26" fillId="4" borderId="5" xfId="0" applyFont="1" applyFill="1" applyBorder="1" applyAlignment="1">
      <alignment horizontal="center" vertical="center" wrapText="1"/>
    </xf>
    <xf numFmtId="3" fontId="26" fillId="4" borderId="5" xfId="0" applyNumberFormat="1" applyFont="1" applyFill="1" applyBorder="1" applyAlignment="1">
      <alignment horizontal="right" vertical="top" wrapText="1"/>
    </xf>
    <xf numFmtId="0" fontId="26" fillId="4" borderId="5" xfId="0" applyFont="1" applyFill="1" applyBorder="1" applyAlignment="1">
      <alignment horizontal="center" vertical="top" wrapText="1"/>
    </xf>
    <xf numFmtId="0" fontId="24" fillId="7" borderId="5" xfId="0" applyFont="1" applyFill="1" applyBorder="1"/>
    <xf numFmtId="0" fontId="24" fillId="16" borderId="5" xfId="0" applyFont="1" applyFill="1" applyBorder="1"/>
    <xf numFmtId="0" fontId="25" fillId="16" borderId="5" xfId="0" applyFont="1" applyFill="1" applyBorder="1" applyAlignment="1">
      <alignment horizontal="center" vertical="top" wrapText="1"/>
    </xf>
    <xf numFmtId="3" fontId="25" fillId="16" borderId="5" xfId="0" applyNumberFormat="1" applyFont="1" applyFill="1" applyBorder="1" applyAlignment="1">
      <alignment horizontal="right" vertical="top" wrapText="1"/>
    </xf>
    <xf numFmtId="0" fontId="28" fillId="0" borderId="0" xfId="0" applyFont="1"/>
    <xf numFmtId="0" fontId="29" fillId="4" borderId="5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justify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left" vertical="top" wrapText="1"/>
    </xf>
    <xf numFmtId="0" fontId="33" fillId="4" borderId="5" xfId="0" applyFont="1" applyFill="1" applyBorder="1" applyAlignment="1">
      <alignment horizontal="center" vertical="top" wrapText="1"/>
    </xf>
    <xf numFmtId="0" fontId="29" fillId="4" borderId="5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justify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6" fillId="0" borderId="0" xfId="38" applyFont="1" applyBorder="1" applyAlignment="1">
      <alignment/>
      <protection/>
    </xf>
    <xf numFmtId="0" fontId="36" fillId="0" borderId="0" xfId="0" applyFont="1"/>
    <xf numFmtId="0" fontId="37" fillId="9" borderId="2" xfId="38" applyFont="1" applyFill="1" applyBorder="1" applyAlignment="1">
      <alignment horizontal="center" vertical="center" wrapText="1"/>
      <protection/>
    </xf>
    <xf numFmtId="0" fontId="36" fillId="0" borderId="5" xfId="38" applyFont="1" applyBorder="1">
      <alignment/>
      <protection/>
    </xf>
    <xf numFmtId="3" fontId="36" fillId="0" borderId="5" xfId="38" applyNumberFormat="1" applyFont="1" applyBorder="1">
      <alignment/>
      <protection/>
    </xf>
    <xf numFmtId="3" fontId="36" fillId="0" borderId="5" xfId="0" applyNumberFormat="1" applyFont="1" applyBorder="1"/>
    <xf numFmtId="0" fontId="39" fillId="0" borderId="5" xfId="38" applyFont="1" applyBorder="1">
      <alignment/>
      <protection/>
    </xf>
    <xf numFmtId="3" fontId="28" fillId="0" borderId="5" xfId="38" applyNumberFormat="1" applyFont="1" applyBorder="1">
      <alignment/>
      <protection/>
    </xf>
    <xf numFmtId="3" fontId="28" fillId="0" borderId="5" xfId="0" applyNumberFormat="1" applyFont="1" applyBorder="1"/>
    <xf numFmtId="0" fontId="38" fillId="0" borderId="5" xfId="38" applyFont="1" applyBorder="1">
      <alignment/>
      <protection/>
    </xf>
    <xf numFmtId="0" fontId="39" fillId="0" borderId="5" xfId="38" applyFont="1" applyBorder="1" applyAlignment="1">
      <alignment wrapText="1"/>
      <protection/>
    </xf>
    <xf numFmtId="0" fontId="39" fillId="4" borderId="5" xfId="38" applyFont="1" applyFill="1" applyBorder="1">
      <alignment/>
      <protection/>
    </xf>
    <xf numFmtId="0" fontId="40" fillId="5" borderId="5" xfId="38" applyFont="1" applyFill="1" applyBorder="1">
      <alignment/>
      <protection/>
    </xf>
    <xf numFmtId="3" fontId="36" fillId="5" borderId="5" xfId="38" applyNumberFormat="1" applyFont="1" applyFill="1" applyBorder="1">
      <alignment/>
      <protection/>
    </xf>
    <xf numFmtId="3" fontId="36" fillId="5" borderId="5" xfId="0" applyNumberFormat="1" applyFont="1" applyFill="1" applyBorder="1"/>
    <xf numFmtId="0" fontId="38" fillId="0" borderId="0" xfId="38" applyFont="1" applyBorder="1">
      <alignment/>
      <protection/>
    </xf>
    <xf numFmtId="3" fontId="38" fillId="0" borderId="0" xfId="38" applyNumberFormat="1" applyFont="1" applyBorder="1">
      <alignment/>
      <protection/>
    </xf>
    <xf numFmtId="3" fontId="36" fillId="0" borderId="0" xfId="0" applyNumberFormat="1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17" borderId="5" xfId="0" applyFont="1" applyFill="1" applyBorder="1" applyAlignment="1">
      <alignment horizontal="center" vertical="center"/>
    </xf>
    <xf numFmtId="0" fontId="28" fillId="17" borderId="5" xfId="0" applyFont="1" applyFill="1" applyBorder="1" applyAlignment="1">
      <alignment horizontal="center" wrapText="1"/>
    </xf>
    <xf numFmtId="0" fontId="29" fillId="17" borderId="5" xfId="0" applyFont="1" applyFill="1" applyBorder="1" applyAlignment="1">
      <alignment horizontal="center" vertical="center" wrapText="1"/>
    </xf>
    <xf numFmtId="0" fontId="31" fillId="17" borderId="5" xfId="0" applyFont="1" applyFill="1" applyBorder="1" applyAlignment="1">
      <alignment horizontal="center" vertical="center"/>
    </xf>
    <xf numFmtId="0" fontId="32" fillId="17" borderId="5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4" borderId="6" xfId="21" applyFont="1" applyFill="1" applyBorder="1" applyAlignment="1">
      <alignment horizontal="center" vertical="center" wrapText="1"/>
    </xf>
    <xf numFmtId="0" fontId="21" fillId="4" borderId="5" xfId="21" applyFont="1" applyFill="1" applyBorder="1" applyAlignment="1">
      <alignment horizontal="center" vertical="center" wrapText="1"/>
    </xf>
    <xf numFmtId="0" fontId="25" fillId="4" borderId="5" xfId="21" applyFont="1" applyFill="1" applyBorder="1" applyAlignment="1">
      <alignment horizontal="center" vertical="center" wrapText="1"/>
    </xf>
    <xf numFmtId="0" fontId="25" fillId="6" borderId="5" xfId="22" applyFont="1" applyFill="1" applyBorder="1" applyAlignment="1">
      <alignment horizontal="center" vertical="center" wrapText="1"/>
      <protection/>
    </xf>
    <xf numFmtId="0" fontId="25" fillId="4" borderId="5" xfId="22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/>
    </xf>
    <xf numFmtId="0" fontId="37" fillId="9" borderId="5" xfId="38" applyFont="1" applyFill="1" applyBorder="1" applyAlignment="1">
      <alignment horizontal="center" vertical="center" wrapText="1"/>
      <protection/>
    </xf>
    <xf numFmtId="0" fontId="36" fillId="4" borderId="5" xfId="0" applyFont="1" applyFill="1" applyBorder="1" applyAlignment="1">
      <alignment horizontal="center" vertical="center"/>
    </xf>
    <xf numFmtId="0" fontId="38" fillId="9" borderId="5" xfId="38" applyFont="1" applyFill="1" applyBorder="1" applyAlignment="1">
      <alignment horizontal="center" vertical="center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 2" xfId="20"/>
    <cellStyle name="20% - Accent2 2" xfId="21"/>
    <cellStyle name="Normal 2 2" xfId="22"/>
    <cellStyle name="Note 2" xfId="23"/>
    <cellStyle name="Percent 2" xfId="24"/>
    <cellStyle name="Comma 3" xfId="25"/>
    <cellStyle name="Comma 2 3" xfId="26"/>
    <cellStyle name="Comma 2 4" xfId="27"/>
    <cellStyle name="Comma 2 5" xfId="28"/>
    <cellStyle name="Comma 2 6" xfId="29"/>
    <cellStyle name="Comma 7" xfId="30"/>
    <cellStyle name="Comma 2 7" xfId="31"/>
    <cellStyle name="Normal 2 3" xfId="32"/>
    <cellStyle name="Comma 2 8" xfId="33"/>
    <cellStyle name="Comma 2 10" xfId="34"/>
    <cellStyle name="Normal 2 4" xfId="35"/>
    <cellStyle name="Comma 2 9" xfId="36"/>
    <cellStyle name="Comma 2 11" xfId="37"/>
    <cellStyle name="Normal 2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PENZIMET%20OPERATIVE%202018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"/>
      <sheetName val="TS"/>
      <sheetName val="TOTALI"/>
    </sheetNames>
    <sheetDataSet>
      <sheetData sheetId="0">
        <row r="8">
          <cell r="U8">
            <v>200</v>
          </cell>
        </row>
        <row r="9">
          <cell r="U9">
            <v>700</v>
          </cell>
        </row>
        <row r="10">
          <cell r="U10">
            <v>200</v>
          </cell>
        </row>
        <row r="11">
          <cell r="U11">
            <v>100</v>
          </cell>
        </row>
        <row r="12">
          <cell r="U12">
            <v>100</v>
          </cell>
        </row>
        <row r="13">
          <cell r="U13">
            <v>1850</v>
          </cell>
        </row>
        <row r="14">
          <cell r="U14">
            <v>300</v>
          </cell>
        </row>
        <row r="15">
          <cell r="U15">
            <v>1200</v>
          </cell>
        </row>
        <row r="16">
          <cell r="U16">
            <v>350</v>
          </cell>
        </row>
        <row r="17">
          <cell r="U17">
            <v>11553</v>
          </cell>
        </row>
        <row r="18">
          <cell r="U18">
            <v>4650</v>
          </cell>
        </row>
        <row r="19">
          <cell r="U19">
            <v>1060</v>
          </cell>
        </row>
        <row r="20">
          <cell r="U20">
            <v>500</v>
          </cell>
        </row>
        <row r="21">
          <cell r="U21">
            <v>0</v>
          </cell>
        </row>
        <row r="22">
          <cell r="U22">
            <v>3893</v>
          </cell>
        </row>
        <row r="23">
          <cell r="U23">
            <v>1050</v>
          </cell>
        </row>
        <row r="24">
          <cell r="U24">
            <v>0</v>
          </cell>
        </row>
        <row r="25">
          <cell r="U25">
            <v>250</v>
          </cell>
        </row>
        <row r="26">
          <cell r="U26">
            <v>0</v>
          </cell>
        </row>
        <row r="27">
          <cell r="U27">
            <v>150</v>
          </cell>
        </row>
        <row r="28">
          <cell r="U28">
            <v>6676</v>
          </cell>
        </row>
        <row r="29">
          <cell r="U29">
            <v>5900</v>
          </cell>
        </row>
        <row r="30">
          <cell r="U30">
            <v>626</v>
          </cell>
        </row>
        <row r="31">
          <cell r="U31">
            <v>150</v>
          </cell>
        </row>
        <row r="32">
          <cell r="U32">
            <v>0</v>
          </cell>
        </row>
        <row r="33">
          <cell r="U33">
            <v>2000</v>
          </cell>
        </row>
        <row r="34">
          <cell r="U34">
            <v>1000</v>
          </cell>
        </row>
        <row r="35">
          <cell r="U35">
            <v>0</v>
          </cell>
        </row>
        <row r="36">
          <cell r="U36">
            <v>1000</v>
          </cell>
        </row>
        <row r="37">
          <cell r="U37">
            <v>7676</v>
          </cell>
        </row>
        <row r="38">
          <cell r="U38">
            <v>4420</v>
          </cell>
        </row>
        <row r="39">
          <cell r="U39">
            <v>3100</v>
          </cell>
        </row>
        <row r="40">
          <cell r="U40">
            <v>156</v>
          </cell>
        </row>
        <row r="41">
          <cell r="U41">
            <v>600</v>
          </cell>
        </row>
        <row r="42">
          <cell r="U42">
            <v>200</v>
          </cell>
        </row>
        <row r="43">
          <cell r="U43">
            <v>200</v>
          </cell>
        </row>
        <row r="44">
          <cell r="U44">
            <v>0</v>
          </cell>
        </row>
        <row r="45">
          <cell r="U45">
            <v>200</v>
          </cell>
        </row>
        <row r="46">
          <cell r="U46">
            <v>0</v>
          </cell>
        </row>
        <row r="47">
          <cell r="U47">
            <v>31655</v>
          </cell>
        </row>
      </sheetData>
      <sheetData sheetId="1">
        <row r="8">
          <cell r="S8">
            <v>10</v>
          </cell>
        </row>
        <row r="9">
          <cell r="S9">
            <v>10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10</v>
          </cell>
        </row>
        <row r="13">
          <cell r="S13">
            <v>643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643</v>
          </cell>
        </row>
        <row r="17">
          <cell r="S17">
            <v>1151</v>
          </cell>
        </row>
        <row r="18">
          <cell r="S18">
            <v>80</v>
          </cell>
        </row>
        <row r="19">
          <cell r="S19">
            <v>50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1021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2270</v>
          </cell>
        </row>
        <row r="29">
          <cell r="S29">
            <v>1650</v>
          </cell>
        </row>
        <row r="30">
          <cell r="S30">
            <v>100</v>
          </cell>
        </row>
        <row r="31">
          <cell r="S31">
            <v>20</v>
          </cell>
        </row>
        <row r="32">
          <cell r="S32">
            <v>0</v>
          </cell>
        </row>
        <row r="33">
          <cell r="S33">
            <v>250</v>
          </cell>
        </row>
        <row r="34">
          <cell r="S34">
            <v>250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5613</v>
          </cell>
        </row>
        <row r="38">
          <cell r="S38">
            <v>65</v>
          </cell>
        </row>
        <row r="39">
          <cell r="S39">
            <v>5548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9457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3">
      <selection activeCell="G12" sqref="G12"/>
    </sheetView>
  </sheetViews>
  <sheetFormatPr defaultColWidth="9.140625" defaultRowHeight="15"/>
  <cols>
    <col min="1" max="1" width="7.140625" style="0" customWidth="1"/>
    <col min="2" max="2" width="9.00390625" style="0" customWidth="1"/>
    <col min="3" max="3" width="20.00390625" style="1" customWidth="1"/>
    <col min="4" max="4" width="31.421875" style="0" customWidth="1"/>
    <col min="5" max="5" width="11.28125" style="0" customWidth="1"/>
    <col min="6" max="6" width="11.140625" style="0" customWidth="1"/>
    <col min="7" max="7" width="40.421875" style="0" customWidth="1"/>
  </cols>
  <sheetData>
    <row r="1" ht="15">
      <c r="G1" s="1"/>
    </row>
    <row r="2" spans="1:7" ht="15">
      <c r="A2" s="128"/>
      <c r="B2" s="128"/>
      <c r="C2" s="128"/>
      <c r="D2" s="128"/>
      <c r="E2" s="128"/>
      <c r="F2" s="128"/>
      <c r="G2" s="128" t="s">
        <v>44</v>
      </c>
    </row>
    <row r="3" spans="1:7" ht="15">
      <c r="A3" s="128"/>
      <c r="B3" s="159" t="s">
        <v>181</v>
      </c>
      <c r="C3" s="159"/>
      <c r="D3" s="159"/>
      <c r="E3" s="159"/>
      <c r="F3" s="159"/>
      <c r="G3" s="159"/>
    </row>
    <row r="4" spans="1:7" ht="15">
      <c r="A4" s="163" t="s">
        <v>0</v>
      </c>
      <c r="B4" s="161" t="s">
        <v>1</v>
      </c>
      <c r="C4" s="161" t="s">
        <v>36</v>
      </c>
      <c r="D4" s="164" t="s">
        <v>2</v>
      </c>
      <c r="E4" s="165" t="s">
        <v>182</v>
      </c>
      <c r="F4" s="165" t="s">
        <v>183</v>
      </c>
      <c r="G4" s="162" t="s">
        <v>40</v>
      </c>
    </row>
    <row r="5" spans="1:7" ht="15">
      <c r="A5" s="163"/>
      <c r="B5" s="161"/>
      <c r="C5" s="161"/>
      <c r="D5" s="164"/>
      <c r="E5" s="165"/>
      <c r="F5" s="165"/>
      <c r="G5" s="162"/>
    </row>
    <row r="6" spans="1:7" ht="15">
      <c r="A6" s="129" t="s">
        <v>3</v>
      </c>
      <c r="B6" s="130" t="s">
        <v>4</v>
      </c>
      <c r="C6" s="130" t="s">
        <v>172</v>
      </c>
      <c r="D6" s="131" t="s">
        <v>5</v>
      </c>
      <c r="E6" s="132">
        <v>89</v>
      </c>
      <c r="F6" s="131"/>
      <c r="G6" s="131" t="s">
        <v>184</v>
      </c>
    </row>
    <row r="7" spans="1:7" ht="15">
      <c r="A7" s="129" t="s">
        <v>6</v>
      </c>
      <c r="B7" s="130"/>
      <c r="C7" s="130"/>
      <c r="D7" s="131" t="s">
        <v>8</v>
      </c>
      <c r="E7" s="132"/>
      <c r="F7" s="131"/>
      <c r="G7" s="131"/>
    </row>
    <row r="8" spans="1:7" ht="15">
      <c r="A8" s="129" t="s">
        <v>6</v>
      </c>
      <c r="B8" s="130" t="s">
        <v>9</v>
      </c>
      <c r="C8" s="130" t="s">
        <v>173</v>
      </c>
      <c r="D8" s="131" t="s">
        <v>37</v>
      </c>
      <c r="E8" s="132">
        <v>2</v>
      </c>
      <c r="F8" s="131"/>
      <c r="G8" s="131" t="s">
        <v>41</v>
      </c>
    </row>
    <row r="9" spans="1:7" ht="15">
      <c r="A9" s="129" t="s">
        <v>6</v>
      </c>
      <c r="B9" s="130" t="s">
        <v>11</v>
      </c>
      <c r="C9" s="130" t="s">
        <v>173</v>
      </c>
      <c r="D9" s="131" t="s">
        <v>12</v>
      </c>
      <c r="E9" s="132">
        <v>9</v>
      </c>
      <c r="F9" s="131"/>
      <c r="G9" s="131" t="s">
        <v>41</v>
      </c>
    </row>
    <row r="10" spans="1:7" ht="15">
      <c r="A10" s="129" t="s">
        <v>13</v>
      </c>
      <c r="B10" s="130" t="s">
        <v>4</v>
      </c>
      <c r="C10" s="130" t="s">
        <v>172</v>
      </c>
      <c r="D10" s="131" t="s">
        <v>14</v>
      </c>
      <c r="E10" s="132"/>
      <c r="F10" s="131"/>
      <c r="G10" s="131" t="s">
        <v>41</v>
      </c>
    </row>
    <row r="11" spans="1:7" ht="15">
      <c r="A11" s="129" t="s">
        <v>15</v>
      </c>
      <c r="B11" s="130" t="s">
        <v>4</v>
      </c>
      <c r="C11" s="130" t="s">
        <v>172</v>
      </c>
      <c r="D11" s="131" t="s">
        <v>16</v>
      </c>
      <c r="E11" s="132">
        <v>54</v>
      </c>
      <c r="F11" s="132">
        <v>6</v>
      </c>
      <c r="G11" s="131" t="s">
        <v>42</v>
      </c>
    </row>
    <row r="12" spans="1:7" ht="33.75">
      <c r="A12" s="129" t="s">
        <v>17</v>
      </c>
      <c r="B12" s="130"/>
      <c r="C12" s="133" t="s">
        <v>38</v>
      </c>
      <c r="D12" s="131" t="s">
        <v>18</v>
      </c>
      <c r="E12" s="132">
        <v>17</v>
      </c>
      <c r="F12" s="131"/>
      <c r="G12" s="131" t="s">
        <v>43</v>
      </c>
    </row>
    <row r="13" spans="1:7" ht="33.75">
      <c r="A13" s="129" t="s">
        <v>19</v>
      </c>
      <c r="B13" s="130" t="s">
        <v>4</v>
      </c>
      <c r="C13" s="133" t="s">
        <v>38</v>
      </c>
      <c r="D13" s="131" t="s">
        <v>20</v>
      </c>
      <c r="E13" s="132">
        <v>75</v>
      </c>
      <c r="F13" s="131"/>
      <c r="G13" s="131" t="s">
        <v>43</v>
      </c>
    </row>
    <row r="14" spans="1:7" ht="33.75">
      <c r="A14" s="129" t="s">
        <v>6</v>
      </c>
      <c r="B14" s="130" t="s">
        <v>7</v>
      </c>
      <c r="C14" s="130" t="s">
        <v>38</v>
      </c>
      <c r="D14" s="131" t="s">
        <v>21</v>
      </c>
      <c r="E14" s="132">
        <v>6</v>
      </c>
      <c r="F14" s="131"/>
      <c r="G14" s="131" t="s">
        <v>43</v>
      </c>
    </row>
    <row r="15" spans="1:7" ht="15">
      <c r="A15" s="129" t="s">
        <v>22</v>
      </c>
      <c r="B15" s="130"/>
      <c r="C15" s="130" t="s">
        <v>172</v>
      </c>
      <c r="D15" s="131" t="s">
        <v>23</v>
      </c>
      <c r="E15" s="132"/>
      <c r="F15" s="131"/>
      <c r="G15" s="134" t="s">
        <v>42</v>
      </c>
    </row>
    <row r="16" spans="1:7" ht="15">
      <c r="A16" s="129" t="s">
        <v>24</v>
      </c>
      <c r="B16" s="130" t="s">
        <v>4</v>
      </c>
      <c r="C16" s="130" t="s">
        <v>172</v>
      </c>
      <c r="D16" s="131" t="s">
        <v>25</v>
      </c>
      <c r="E16" s="132">
        <v>6</v>
      </c>
      <c r="F16" s="131"/>
      <c r="G16" s="134" t="s">
        <v>42</v>
      </c>
    </row>
    <row r="17" spans="1:7" ht="15">
      <c r="A17" s="129" t="s">
        <v>6</v>
      </c>
      <c r="B17" s="130" t="s">
        <v>7</v>
      </c>
      <c r="C17" s="130" t="s">
        <v>173</v>
      </c>
      <c r="D17" s="131" t="s">
        <v>26</v>
      </c>
      <c r="E17" s="132"/>
      <c r="F17" s="131"/>
      <c r="G17" s="134"/>
    </row>
    <row r="18" spans="1:7" ht="15">
      <c r="A18" s="129" t="s">
        <v>27</v>
      </c>
      <c r="B18" s="130" t="s">
        <v>4</v>
      </c>
      <c r="C18" s="130" t="s">
        <v>172</v>
      </c>
      <c r="D18" s="131" t="s">
        <v>28</v>
      </c>
      <c r="E18" s="132">
        <v>3</v>
      </c>
      <c r="F18" s="131"/>
      <c r="G18" s="134" t="s">
        <v>42</v>
      </c>
    </row>
    <row r="19" spans="1:7" ht="15">
      <c r="A19" s="129" t="s">
        <v>27</v>
      </c>
      <c r="B19" s="130" t="s">
        <v>7</v>
      </c>
      <c r="C19" s="130" t="s">
        <v>172</v>
      </c>
      <c r="D19" s="131" t="s">
        <v>29</v>
      </c>
      <c r="E19" s="132">
        <v>9</v>
      </c>
      <c r="F19" s="131"/>
      <c r="G19" s="134" t="s">
        <v>42</v>
      </c>
    </row>
    <row r="20" spans="1:7" ht="33.75">
      <c r="A20" s="129" t="s">
        <v>30</v>
      </c>
      <c r="B20" s="130"/>
      <c r="C20" s="133" t="s">
        <v>38</v>
      </c>
      <c r="D20" s="131" t="s">
        <v>31</v>
      </c>
      <c r="E20" s="132">
        <v>16</v>
      </c>
      <c r="F20" s="131"/>
      <c r="G20" s="131" t="s">
        <v>43</v>
      </c>
    </row>
    <row r="21" spans="1:7" ht="45">
      <c r="A21" s="129" t="s">
        <v>32</v>
      </c>
      <c r="B21" s="130"/>
      <c r="C21" s="133" t="s">
        <v>38</v>
      </c>
      <c r="D21" s="131" t="s">
        <v>33</v>
      </c>
      <c r="E21" s="132">
        <v>26</v>
      </c>
      <c r="F21" s="128"/>
      <c r="G21" s="135" t="s">
        <v>185</v>
      </c>
    </row>
    <row r="22" spans="1:7" ht="33.75">
      <c r="A22" s="129" t="s">
        <v>34</v>
      </c>
      <c r="B22" s="130"/>
      <c r="C22" s="133" t="s">
        <v>38</v>
      </c>
      <c r="D22" s="131" t="s">
        <v>39</v>
      </c>
      <c r="E22" s="132">
        <v>4</v>
      </c>
      <c r="F22" s="131"/>
      <c r="G22" s="136" t="s">
        <v>43</v>
      </c>
    </row>
    <row r="23" spans="1:7" ht="22.5">
      <c r="A23" s="129"/>
      <c r="B23" s="130"/>
      <c r="C23" s="130"/>
      <c r="D23" s="131" t="s">
        <v>186</v>
      </c>
      <c r="E23" s="132">
        <v>171</v>
      </c>
      <c r="F23" s="132">
        <v>6</v>
      </c>
      <c r="G23" s="131" t="s">
        <v>187</v>
      </c>
    </row>
    <row r="24" spans="1:7" ht="15">
      <c r="A24" s="129"/>
      <c r="B24" s="130"/>
      <c r="C24" s="130"/>
      <c r="D24" s="131" t="s">
        <v>188</v>
      </c>
      <c r="E24" s="132">
        <f>(E12+E13+E14+E20+E21+E22)-10</f>
        <v>134</v>
      </c>
      <c r="F24" s="134"/>
      <c r="G24" s="131"/>
    </row>
    <row r="25" spans="1:7" ht="22.5">
      <c r="A25" s="137"/>
      <c r="B25" s="137"/>
      <c r="C25" s="137"/>
      <c r="D25" s="131" t="s">
        <v>189</v>
      </c>
      <c r="E25" s="129">
        <v>11</v>
      </c>
      <c r="F25" s="129"/>
      <c r="G25" s="137"/>
    </row>
    <row r="26" spans="1:7" ht="15">
      <c r="A26" s="137"/>
      <c r="B26" s="137"/>
      <c r="C26" s="137"/>
      <c r="D26" s="137" t="s">
        <v>56</v>
      </c>
      <c r="E26" s="129">
        <f>E23+E24+E25</f>
        <v>316</v>
      </c>
      <c r="F26" s="129">
        <v>6</v>
      </c>
      <c r="G26" s="137" t="s">
        <v>190</v>
      </c>
    </row>
    <row r="27" spans="1:7" ht="15">
      <c r="A27" s="160"/>
      <c r="B27" s="160"/>
      <c r="C27" s="160"/>
      <c r="D27" s="138"/>
      <c r="E27" s="105"/>
      <c r="F27" s="105"/>
      <c r="G27" s="139"/>
    </row>
    <row r="28" spans="1:7" ht="15">
      <c r="A28" s="160" t="s">
        <v>174</v>
      </c>
      <c r="B28" s="160"/>
      <c r="C28" s="160"/>
      <c r="D28" s="138"/>
      <c r="E28" s="105"/>
      <c r="F28" s="105"/>
      <c r="G28" s="139" t="s">
        <v>45</v>
      </c>
    </row>
    <row r="29" spans="1:7" ht="15">
      <c r="A29" s="159" t="s">
        <v>175</v>
      </c>
      <c r="B29" s="159"/>
      <c r="C29" s="159"/>
      <c r="D29" s="128"/>
      <c r="E29" s="128"/>
      <c r="F29" s="128"/>
      <c r="G29" s="140" t="s">
        <v>176</v>
      </c>
    </row>
  </sheetData>
  <mergeCells count="11">
    <mergeCell ref="B3:G3"/>
    <mergeCell ref="A27:C27"/>
    <mergeCell ref="A28:C28"/>
    <mergeCell ref="A29:C29"/>
    <mergeCell ref="C4:C5"/>
    <mergeCell ref="G4:G5"/>
    <mergeCell ref="A4:A5"/>
    <mergeCell ref="B4:B5"/>
    <mergeCell ref="D4:D5"/>
    <mergeCell ref="E4:E5"/>
    <mergeCell ref="F4:F5"/>
  </mergeCells>
  <printOptions/>
  <pageMargins left="0.27" right="0.17" top="0.34" bottom="0.37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 topLeftCell="A1">
      <selection activeCell="B20" sqref="B20:D21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4" width="16.8515625" style="0" customWidth="1"/>
    <col min="5" max="5" width="12.28125" style="0" customWidth="1"/>
  </cols>
  <sheetData>
    <row r="2" spans="4:7" s="4" customFormat="1" ht="15">
      <c r="D2" s="19" t="s">
        <v>69</v>
      </c>
      <c r="E2" s="19"/>
      <c r="F2" s="167"/>
      <c r="G2" s="167"/>
    </row>
    <row r="3" spans="1:8" s="4" customFormat="1" ht="15">
      <c r="A3" s="22"/>
      <c r="B3" s="168" t="s">
        <v>70</v>
      </c>
      <c r="C3" s="168"/>
      <c r="D3" s="168"/>
      <c r="E3" s="168"/>
      <c r="F3" s="168"/>
      <c r="G3" s="23"/>
      <c r="H3" s="22"/>
    </row>
    <row r="4" spans="1:8" ht="15">
      <c r="A4" s="22"/>
      <c r="B4" s="22"/>
      <c r="C4" s="22"/>
      <c r="D4" s="22"/>
      <c r="E4" s="22" t="s">
        <v>151</v>
      </c>
      <c r="F4" s="22"/>
      <c r="G4" s="22"/>
      <c r="H4" s="22"/>
    </row>
    <row r="5" spans="1:8" ht="33.75" customHeight="1">
      <c r="A5" s="24" t="s">
        <v>46</v>
      </c>
      <c r="B5" s="25" t="s">
        <v>47</v>
      </c>
      <c r="C5" s="26" t="s">
        <v>48</v>
      </c>
      <c r="D5" s="26" t="s">
        <v>57</v>
      </c>
      <c r="E5" s="26" t="s">
        <v>58</v>
      </c>
      <c r="F5" s="22"/>
      <c r="G5" s="22"/>
      <c r="H5" s="22"/>
    </row>
    <row r="6" spans="1:8" ht="15">
      <c r="A6" s="28" t="s">
        <v>59</v>
      </c>
      <c r="B6" s="29" t="s">
        <v>49</v>
      </c>
      <c r="C6" s="30">
        <v>55000</v>
      </c>
      <c r="D6" s="30">
        <v>56000</v>
      </c>
      <c r="E6" s="30">
        <v>57000</v>
      </c>
      <c r="F6" s="22"/>
      <c r="G6" s="22"/>
      <c r="H6" s="22"/>
    </row>
    <row r="7" spans="1:8" ht="15">
      <c r="A7" s="31" t="s">
        <v>60</v>
      </c>
      <c r="B7" s="32" t="s">
        <v>50</v>
      </c>
      <c r="C7" s="33"/>
      <c r="D7" s="33"/>
      <c r="E7" s="33"/>
      <c r="F7" s="22"/>
      <c r="G7" s="22"/>
      <c r="H7" s="22"/>
    </row>
    <row r="8" spans="1:8" ht="15">
      <c r="A8" s="29">
        <v>1</v>
      </c>
      <c r="B8" s="29" t="s">
        <v>52</v>
      </c>
      <c r="C8" s="30">
        <v>195853</v>
      </c>
      <c r="D8" s="30">
        <v>206429</v>
      </c>
      <c r="E8" s="30">
        <v>227691</v>
      </c>
      <c r="F8" s="22"/>
      <c r="G8" s="22"/>
      <c r="H8" s="22"/>
    </row>
    <row r="9" spans="1:8" ht="15">
      <c r="A9" s="29">
        <v>2</v>
      </c>
      <c r="B9" s="29" t="s">
        <v>54</v>
      </c>
      <c r="C9" s="30">
        <f>C10+C11+C12+C13+C14+C15</f>
        <v>87471</v>
      </c>
      <c r="D9" s="30">
        <f aca="true" t="shared" si="0" ref="D9:E9">D10+D11+D12+D13+D14+D15</f>
        <v>92194</v>
      </c>
      <c r="E9" s="30">
        <f t="shared" si="0"/>
        <v>101689</v>
      </c>
      <c r="F9" s="22"/>
      <c r="G9" s="22"/>
      <c r="H9" s="22"/>
    </row>
    <row r="10" spans="1:8" s="3" customFormat="1" ht="15">
      <c r="A10" s="32" t="s">
        <v>51</v>
      </c>
      <c r="B10" s="32" t="s">
        <v>61</v>
      </c>
      <c r="C10" s="33">
        <v>47369</v>
      </c>
      <c r="D10" s="33">
        <v>49926</v>
      </c>
      <c r="E10" s="33">
        <v>56026</v>
      </c>
      <c r="F10" s="22"/>
      <c r="G10" s="22"/>
      <c r="H10" s="22"/>
    </row>
    <row r="11" spans="1:8" s="3" customFormat="1" ht="15">
      <c r="A11" s="32" t="s">
        <v>53</v>
      </c>
      <c r="B11" s="34" t="s">
        <v>62</v>
      </c>
      <c r="C11" s="33">
        <v>3490</v>
      </c>
      <c r="D11" s="33">
        <v>3678</v>
      </c>
      <c r="E11" s="33">
        <v>4250</v>
      </c>
      <c r="F11" s="22"/>
      <c r="G11" s="22"/>
      <c r="H11" s="22"/>
    </row>
    <row r="12" spans="1:8" s="3" customFormat="1" ht="15">
      <c r="A12" s="32" t="s">
        <v>51</v>
      </c>
      <c r="B12" s="32" t="s">
        <v>63</v>
      </c>
      <c r="C12" s="33">
        <v>10638</v>
      </c>
      <c r="D12" s="33">
        <v>11559</v>
      </c>
      <c r="E12" s="33">
        <v>10919</v>
      </c>
      <c r="F12" s="22"/>
      <c r="G12" s="22"/>
      <c r="H12" s="22"/>
    </row>
    <row r="13" spans="1:8" s="3" customFormat="1" ht="15.75" customHeight="1">
      <c r="A13" s="32" t="s">
        <v>53</v>
      </c>
      <c r="B13" s="32" t="s">
        <v>65</v>
      </c>
      <c r="C13" s="33">
        <v>2709</v>
      </c>
      <c r="D13" s="33">
        <v>3334</v>
      </c>
      <c r="E13" s="33">
        <v>4417</v>
      </c>
      <c r="F13" s="22"/>
      <c r="G13" s="22"/>
      <c r="H13" s="22"/>
    </row>
    <row r="14" spans="1:8" s="3" customFormat="1" ht="15">
      <c r="A14" s="32" t="s">
        <v>51</v>
      </c>
      <c r="B14" s="32" t="s">
        <v>66</v>
      </c>
      <c r="C14" s="33">
        <v>14705</v>
      </c>
      <c r="D14" s="33">
        <v>14980</v>
      </c>
      <c r="E14" s="33">
        <v>16313</v>
      </c>
      <c r="F14" s="22"/>
      <c r="G14" s="22"/>
      <c r="H14" s="22"/>
    </row>
    <row r="15" spans="1:8" s="3" customFormat="1" ht="15">
      <c r="A15" s="32" t="s">
        <v>53</v>
      </c>
      <c r="B15" s="32" t="s">
        <v>67</v>
      </c>
      <c r="C15" s="33">
        <v>8560</v>
      </c>
      <c r="D15" s="33">
        <v>8717</v>
      </c>
      <c r="E15" s="33">
        <v>9764</v>
      </c>
      <c r="F15" s="22"/>
      <c r="G15" s="22"/>
      <c r="H15" s="22"/>
    </row>
    <row r="16" spans="1:8" ht="15">
      <c r="A16" s="28" t="s">
        <v>68</v>
      </c>
      <c r="B16" s="29" t="s">
        <v>55</v>
      </c>
      <c r="C16" s="30">
        <v>29330</v>
      </c>
      <c r="D16" s="35">
        <v>0</v>
      </c>
      <c r="E16" s="35">
        <v>0</v>
      </c>
      <c r="F16" s="22"/>
      <c r="G16" s="22"/>
      <c r="H16" s="22"/>
    </row>
    <row r="17" spans="1:8" ht="15">
      <c r="A17" s="36"/>
      <c r="B17" s="37" t="s">
        <v>56</v>
      </c>
      <c r="C17" s="38">
        <f>C6+C8+C9+C16</f>
        <v>367654</v>
      </c>
      <c r="D17" s="38">
        <f aca="true" t="shared" si="1" ref="D17:E17">D6+D8+D9+D16</f>
        <v>354623</v>
      </c>
      <c r="E17" s="38">
        <f t="shared" si="1"/>
        <v>386380</v>
      </c>
      <c r="F17" s="22"/>
      <c r="G17" s="22"/>
      <c r="H17" s="22"/>
    </row>
    <row r="18" spans="1:8" ht="15">
      <c r="A18" s="22"/>
      <c r="B18" s="22"/>
      <c r="C18" s="22"/>
      <c r="D18" s="22"/>
      <c r="E18" s="22"/>
      <c r="F18" s="22"/>
      <c r="G18" s="22"/>
      <c r="H18" s="22"/>
    </row>
    <row r="19" spans="1:8" ht="15">
      <c r="A19" s="22"/>
      <c r="B19" s="22"/>
      <c r="C19" s="22"/>
      <c r="D19" s="22"/>
      <c r="E19" s="22"/>
      <c r="F19" s="22"/>
      <c r="G19" s="22"/>
      <c r="H19" s="22"/>
    </row>
    <row r="20" spans="1:8" ht="15">
      <c r="A20" s="22"/>
      <c r="B20" s="23" t="s">
        <v>174</v>
      </c>
      <c r="C20" s="39"/>
      <c r="D20" s="39" t="s">
        <v>45</v>
      </c>
      <c r="E20" s="22"/>
      <c r="F20" s="166"/>
      <c r="G20" s="166"/>
      <c r="H20" s="166"/>
    </row>
    <row r="21" spans="1:8" ht="15">
      <c r="A21" s="22"/>
      <c r="B21" s="27" t="s">
        <v>175</v>
      </c>
      <c r="C21" s="166" t="s">
        <v>176</v>
      </c>
      <c r="D21" s="166"/>
      <c r="E21" s="22"/>
      <c r="F21" s="166"/>
      <c r="G21" s="166"/>
      <c r="H21" s="166"/>
    </row>
    <row r="22" spans="1:8" ht="15">
      <c r="A22" s="22"/>
      <c r="B22" s="22"/>
      <c r="C22" s="22"/>
      <c r="D22" s="22"/>
      <c r="E22" s="22"/>
      <c r="F22" s="22"/>
      <c r="G22" s="22"/>
      <c r="H22" s="22"/>
    </row>
    <row r="23" spans="1:8" ht="15">
      <c r="A23" s="22"/>
      <c r="B23" s="22"/>
      <c r="C23" s="22"/>
      <c r="D23" s="22"/>
      <c r="E23" s="22"/>
      <c r="F23" s="22"/>
      <c r="G23" s="22"/>
      <c r="H23" s="22"/>
    </row>
    <row r="24" spans="1:8" ht="15">
      <c r="A24" s="22"/>
      <c r="B24" s="22"/>
      <c r="C24" s="166"/>
      <c r="D24" s="166"/>
      <c r="E24" s="166"/>
      <c r="F24" s="22"/>
      <c r="G24" s="22"/>
      <c r="H24" s="22"/>
    </row>
    <row r="25" spans="1:8" ht="15">
      <c r="A25" s="22"/>
      <c r="B25" s="22"/>
      <c r="C25" s="166"/>
      <c r="D25" s="166"/>
      <c r="E25" s="166"/>
      <c r="F25" s="22"/>
      <c r="G25" s="22"/>
      <c r="H25" s="22"/>
    </row>
    <row r="26" spans="1:8" ht="15">
      <c r="A26" s="22"/>
      <c r="B26" s="22"/>
      <c r="C26" s="22"/>
      <c r="D26" s="22"/>
      <c r="E26" s="22"/>
      <c r="F26" s="22"/>
      <c r="G26" s="22"/>
      <c r="H26" s="22"/>
    </row>
  </sheetData>
  <mergeCells count="7">
    <mergeCell ref="C24:E24"/>
    <mergeCell ref="C25:E25"/>
    <mergeCell ref="F2:G2"/>
    <mergeCell ref="B3:F3"/>
    <mergeCell ref="C21:D21"/>
    <mergeCell ref="F20:H20"/>
    <mergeCell ref="F21:H2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 topLeftCell="A71">
      <selection activeCell="D89" sqref="D89"/>
    </sheetView>
  </sheetViews>
  <sheetFormatPr defaultColWidth="9.140625" defaultRowHeight="15"/>
  <cols>
    <col min="1" max="1" width="5.00390625" style="0" customWidth="1"/>
    <col min="2" max="2" width="5.28125" style="0" customWidth="1"/>
    <col min="3" max="3" width="30.28125" style="0" customWidth="1"/>
    <col min="4" max="4" width="7.57421875" style="0" customWidth="1"/>
    <col min="5" max="5" width="7.421875" style="0" customWidth="1"/>
    <col min="6" max="6" width="6.140625" style="0" customWidth="1"/>
    <col min="7" max="7" width="6.57421875" style="0" customWidth="1"/>
    <col min="8" max="8" width="7.421875" style="0" customWidth="1"/>
    <col min="10" max="10" width="7.140625" style="0" customWidth="1"/>
    <col min="11" max="11" width="7.421875" style="0" customWidth="1"/>
    <col min="12" max="12" width="8.28125" style="0" customWidth="1"/>
    <col min="13" max="14" width="7.00390625" style="0" customWidth="1"/>
  </cols>
  <sheetData>
    <row r="1" spans="1:15" ht="15">
      <c r="A1" s="9"/>
      <c r="B1" s="10"/>
      <c r="C1" s="10"/>
      <c r="D1" s="10"/>
      <c r="E1" s="10"/>
      <c r="F1" s="10"/>
      <c r="G1" s="10" t="s">
        <v>71</v>
      </c>
      <c r="H1" s="10"/>
      <c r="I1" s="10"/>
      <c r="J1" s="10"/>
      <c r="K1" s="10"/>
      <c r="L1" s="10"/>
      <c r="M1" s="10"/>
      <c r="N1" s="10"/>
      <c r="O1" s="11"/>
    </row>
    <row r="2" spans="1:15" ht="15">
      <c r="A2" s="180" t="s">
        <v>0</v>
      </c>
      <c r="B2" s="181" t="s">
        <v>1</v>
      </c>
      <c r="C2" s="176" t="s">
        <v>2</v>
      </c>
      <c r="D2" s="177" t="s">
        <v>72</v>
      </c>
      <c r="E2" s="177"/>
      <c r="F2" s="177"/>
      <c r="G2" s="177"/>
      <c r="H2" s="177"/>
      <c r="I2" s="177"/>
      <c r="J2" s="179" t="s">
        <v>73</v>
      </c>
      <c r="K2" s="179"/>
      <c r="L2" s="179"/>
      <c r="M2" s="179"/>
      <c r="N2" s="179"/>
      <c r="O2" s="179"/>
    </row>
    <row r="3" spans="1:15" ht="43.5" customHeight="1">
      <c r="A3" s="180"/>
      <c r="B3" s="181"/>
      <c r="C3" s="176"/>
      <c r="D3" s="41" t="s">
        <v>74</v>
      </c>
      <c r="E3" s="41" t="s">
        <v>75</v>
      </c>
      <c r="F3" s="41" t="s">
        <v>76</v>
      </c>
      <c r="G3" s="42" t="s">
        <v>77</v>
      </c>
      <c r="H3" s="42" t="s">
        <v>78</v>
      </c>
      <c r="I3" s="43" t="s">
        <v>79</v>
      </c>
      <c r="J3" s="41" t="s">
        <v>80</v>
      </c>
      <c r="K3" s="44" t="s">
        <v>81</v>
      </c>
      <c r="L3" s="41" t="s">
        <v>82</v>
      </c>
      <c r="M3" s="41" t="s">
        <v>83</v>
      </c>
      <c r="N3" s="41" t="s">
        <v>84</v>
      </c>
      <c r="O3" s="45" t="s">
        <v>79</v>
      </c>
    </row>
    <row r="4" spans="1:16" ht="15">
      <c r="A4" s="46" t="s">
        <v>3</v>
      </c>
      <c r="B4" s="47" t="s">
        <v>4</v>
      </c>
      <c r="C4" s="48" t="s">
        <v>5</v>
      </c>
      <c r="D4" s="52">
        <v>64550</v>
      </c>
      <c r="E4" s="52">
        <v>8022</v>
      </c>
      <c r="F4" s="52"/>
      <c r="G4" s="52"/>
      <c r="H4" s="52"/>
      <c r="I4" s="53">
        <f>H4+G4+F4+E4+D4</f>
        <v>72572</v>
      </c>
      <c r="J4" s="52">
        <v>18138</v>
      </c>
      <c r="K4" s="52">
        <v>54434</v>
      </c>
      <c r="L4" s="52"/>
      <c r="M4" s="49"/>
      <c r="N4" s="49"/>
      <c r="O4" s="50">
        <f>N4+M4+L4+K4+J4</f>
        <v>72572</v>
      </c>
      <c r="P4" s="8"/>
    </row>
    <row r="5" spans="1:16" ht="15">
      <c r="A5" s="46" t="s">
        <v>6</v>
      </c>
      <c r="B5" s="47" t="s">
        <v>7</v>
      </c>
      <c r="C5" s="48" t="s">
        <v>8</v>
      </c>
      <c r="D5" s="52"/>
      <c r="E5" s="52">
        <v>9450</v>
      </c>
      <c r="F5" s="52"/>
      <c r="G5" s="52"/>
      <c r="H5" s="52"/>
      <c r="I5" s="53">
        <f aca="true" t="shared" si="0" ref="I5:I24">H5+G5+F5+E5+D5</f>
        <v>9450</v>
      </c>
      <c r="J5" s="52">
        <v>2363</v>
      </c>
      <c r="K5" s="52">
        <v>7087</v>
      </c>
      <c r="L5" s="52"/>
      <c r="M5" s="49"/>
      <c r="N5" s="49"/>
      <c r="O5" s="50">
        <f aca="true" t="shared" si="1" ref="O5:O24">N5+M5+L5+K5+J5</f>
        <v>9450</v>
      </c>
      <c r="P5" s="8"/>
    </row>
    <row r="6" spans="1:16" ht="19.5" customHeight="1">
      <c r="A6" s="46" t="s">
        <v>6</v>
      </c>
      <c r="B6" s="47" t="s">
        <v>9</v>
      </c>
      <c r="C6" s="48" t="s">
        <v>10</v>
      </c>
      <c r="D6" s="52"/>
      <c r="E6" s="52"/>
      <c r="F6" s="52">
        <v>1955</v>
      </c>
      <c r="G6" s="52"/>
      <c r="H6" s="52"/>
      <c r="I6" s="53">
        <f t="shared" si="0"/>
        <v>1955</v>
      </c>
      <c r="J6" s="52"/>
      <c r="K6" s="52">
        <v>1955</v>
      </c>
      <c r="L6" s="52"/>
      <c r="M6" s="49"/>
      <c r="N6" s="49"/>
      <c r="O6" s="50">
        <f t="shared" si="1"/>
        <v>1955</v>
      </c>
      <c r="P6" s="8"/>
    </row>
    <row r="7" spans="1:16" ht="15">
      <c r="A7" s="46" t="s">
        <v>6</v>
      </c>
      <c r="B7" s="47" t="s">
        <v>11</v>
      </c>
      <c r="C7" s="48" t="s">
        <v>12</v>
      </c>
      <c r="D7" s="52"/>
      <c r="E7" s="52"/>
      <c r="F7" s="52"/>
      <c r="G7" s="52"/>
      <c r="H7" s="52"/>
      <c r="I7" s="53">
        <f t="shared" si="0"/>
        <v>0</v>
      </c>
      <c r="J7" s="52"/>
      <c r="K7" s="52"/>
      <c r="L7" s="52"/>
      <c r="M7" s="49"/>
      <c r="N7" s="49"/>
      <c r="O7" s="50">
        <f t="shared" si="1"/>
        <v>0</v>
      </c>
      <c r="P7" s="8"/>
    </row>
    <row r="8" spans="1:16" ht="15">
      <c r="A8" s="46" t="s">
        <v>13</v>
      </c>
      <c r="B8" s="47" t="s">
        <v>4</v>
      </c>
      <c r="C8" s="48" t="s">
        <v>14</v>
      </c>
      <c r="D8" s="52"/>
      <c r="E8" s="52"/>
      <c r="F8" s="52"/>
      <c r="G8" s="52"/>
      <c r="H8" s="52">
        <v>23025</v>
      </c>
      <c r="I8" s="53">
        <f t="shared" si="0"/>
        <v>23025</v>
      </c>
      <c r="J8" s="52"/>
      <c r="K8" s="52">
        <v>23025</v>
      </c>
      <c r="L8" s="52"/>
      <c r="M8" s="49"/>
      <c r="N8" s="49"/>
      <c r="O8" s="50">
        <f t="shared" si="1"/>
        <v>23025</v>
      </c>
      <c r="P8" s="8"/>
    </row>
    <row r="9" spans="1:16" ht="15">
      <c r="A9" s="46" t="s">
        <v>15</v>
      </c>
      <c r="B9" s="47" t="s">
        <v>4</v>
      </c>
      <c r="C9" s="48" t="s">
        <v>16</v>
      </c>
      <c r="D9" s="52">
        <v>24973</v>
      </c>
      <c r="E9" s="52">
        <v>8880</v>
      </c>
      <c r="F9" s="52"/>
      <c r="G9" s="52"/>
      <c r="H9" s="52">
        <v>26670</v>
      </c>
      <c r="I9" s="53">
        <f t="shared" si="0"/>
        <v>60523</v>
      </c>
      <c r="J9" s="52">
        <v>29845</v>
      </c>
      <c r="K9" s="52">
        <v>30678</v>
      </c>
      <c r="L9" s="52"/>
      <c r="M9" s="49"/>
      <c r="N9" s="49"/>
      <c r="O9" s="50">
        <f t="shared" si="1"/>
        <v>60523</v>
      </c>
      <c r="P9" s="8"/>
    </row>
    <row r="10" spans="1:16" ht="24" customHeight="1">
      <c r="A10" s="46" t="s">
        <v>17</v>
      </c>
      <c r="B10" s="47"/>
      <c r="C10" s="48" t="s">
        <v>18</v>
      </c>
      <c r="D10" s="52">
        <v>7828</v>
      </c>
      <c r="E10" s="52">
        <v>6482</v>
      </c>
      <c r="F10" s="52"/>
      <c r="G10" s="52"/>
      <c r="H10" s="52">
        <v>15500</v>
      </c>
      <c r="I10" s="53">
        <f>H10+G10+F10+E10+D10</f>
        <v>29810</v>
      </c>
      <c r="J10" s="52"/>
      <c r="K10" s="52">
        <v>21250</v>
      </c>
      <c r="L10" s="52">
        <v>8560</v>
      </c>
      <c r="M10" s="49"/>
      <c r="N10" s="49"/>
      <c r="O10" s="50">
        <f t="shared" si="1"/>
        <v>29810</v>
      </c>
      <c r="P10" s="8"/>
    </row>
    <row r="11" spans="1:16" ht="18.75" customHeight="1">
      <c r="A11" s="46" t="s">
        <v>19</v>
      </c>
      <c r="B11" s="47" t="s">
        <v>4</v>
      </c>
      <c r="C11" s="48" t="s">
        <v>20</v>
      </c>
      <c r="D11" s="52">
        <v>47369</v>
      </c>
      <c r="E11" s="52">
        <v>13063</v>
      </c>
      <c r="F11" s="52"/>
      <c r="G11" s="52"/>
      <c r="H11" s="52"/>
      <c r="I11" s="53">
        <f>H11+G11+F11+E11+D11</f>
        <v>60432</v>
      </c>
      <c r="J11" s="52"/>
      <c r="K11" s="52">
        <v>13063</v>
      </c>
      <c r="L11" s="52">
        <v>47369</v>
      </c>
      <c r="M11" s="49"/>
      <c r="N11" s="49"/>
      <c r="O11" s="50">
        <f t="shared" si="1"/>
        <v>60432</v>
      </c>
      <c r="P11" s="8"/>
    </row>
    <row r="12" spans="1:16" ht="15">
      <c r="A12" s="46" t="s">
        <v>6</v>
      </c>
      <c r="B12" s="47" t="s">
        <v>7</v>
      </c>
      <c r="C12" s="48" t="s">
        <v>21</v>
      </c>
      <c r="D12" s="52">
        <v>3490</v>
      </c>
      <c r="E12" s="52"/>
      <c r="F12" s="52"/>
      <c r="G12" s="52"/>
      <c r="H12" s="52"/>
      <c r="I12" s="53">
        <f t="shared" si="0"/>
        <v>3490</v>
      </c>
      <c r="J12" s="52"/>
      <c r="K12" s="52"/>
      <c r="L12" s="52">
        <v>3490</v>
      </c>
      <c r="M12" s="49"/>
      <c r="N12" s="49"/>
      <c r="O12" s="50">
        <f t="shared" si="1"/>
        <v>3490</v>
      </c>
      <c r="P12" s="8"/>
    </row>
    <row r="13" spans="1:16" ht="18" customHeight="1">
      <c r="A13" s="46" t="s">
        <v>22</v>
      </c>
      <c r="B13" s="47"/>
      <c r="C13" s="48" t="s">
        <v>23</v>
      </c>
      <c r="D13" s="52"/>
      <c r="E13" s="52"/>
      <c r="F13" s="52"/>
      <c r="G13" s="52"/>
      <c r="H13" s="52"/>
      <c r="I13" s="53">
        <f t="shared" si="0"/>
        <v>0</v>
      </c>
      <c r="J13" s="52"/>
      <c r="K13" s="52"/>
      <c r="L13" s="52"/>
      <c r="M13" s="49"/>
      <c r="N13" s="49"/>
      <c r="O13" s="50">
        <f t="shared" si="1"/>
        <v>0</v>
      </c>
      <c r="P13" s="8"/>
    </row>
    <row r="14" spans="1:16" ht="22.5" customHeight="1">
      <c r="A14" s="46" t="s">
        <v>24</v>
      </c>
      <c r="B14" s="47" t="s">
        <v>4</v>
      </c>
      <c r="C14" s="48" t="s">
        <v>25</v>
      </c>
      <c r="D14" s="52">
        <v>3286</v>
      </c>
      <c r="E14" s="52">
        <v>660</v>
      </c>
      <c r="F14" s="52"/>
      <c r="G14" s="52"/>
      <c r="H14" s="52"/>
      <c r="I14" s="53">
        <f t="shared" si="0"/>
        <v>3946</v>
      </c>
      <c r="J14" s="52">
        <v>822</v>
      </c>
      <c r="K14" s="52">
        <v>3124</v>
      </c>
      <c r="L14" s="52"/>
      <c r="M14" s="49"/>
      <c r="N14" s="49"/>
      <c r="O14" s="50">
        <f t="shared" si="1"/>
        <v>3946</v>
      </c>
      <c r="P14" s="8"/>
    </row>
    <row r="15" spans="1:16" ht="21" customHeight="1">
      <c r="A15" s="46" t="s">
        <v>6</v>
      </c>
      <c r="B15" s="47" t="s">
        <v>7</v>
      </c>
      <c r="C15" s="48" t="s">
        <v>26</v>
      </c>
      <c r="D15" s="52"/>
      <c r="E15" s="52"/>
      <c r="F15" s="52"/>
      <c r="G15" s="52"/>
      <c r="H15" s="52"/>
      <c r="I15" s="53">
        <f t="shared" si="0"/>
        <v>0</v>
      </c>
      <c r="J15" s="52"/>
      <c r="K15" s="52"/>
      <c r="L15" s="52"/>
      <c r="M15" s="49"/>
      <c r="N15" s="49"/>
      <c r="O15" s="50">
        <f t="shared" si="1"/>
        <v>0</v>
      </c>
      <c r="P15" s="8"/>
    </row>
    <row r="16" spans="1:16" ht="15">
      <c r="A16" s="46" t="s">
        <v>27</v>
      </c>
      <c r="B16" s="47" t="s">
        <v>4</v>
      </c>
      <c r="C16" s="48" t="s">
        <v>28</v>
      </c>
      <c r="D16" s="52">
        <v>1563</v>
      </c>
      <c r="E16" s="52">
        <v>360</v>
      </c>
      <c r="F16" s="52"/>
      <c r="G16" s="52"/>
      <c r="H16" s="52">
        <v>13500</v>
      </c>
      <c r="I16" s="53">
        <f t="shared" si="0"/>
        <v>15423</v>
      </c>
      <c r="J16" s="52">
        <v>391</v>
      </c>
      <c r="K16" s="52">
        <v>15032</v>
      </c>
      <c r="L16" s="52"/>
      <c r="M16" s="49"/>
      <c r="N16" s="49"/>
      <c r="O16" s="50">
        <f t="shared" si="1"/>
        <v>15423</v>
      </c>
      <c r="P16" s="8"/>
    </row>
    <row r="17" spans="1:16" ht="15.75" customHeight="1">
      <c r="A17" s="46" t="s">
        <v>27</v>
      </c>
      <c r="B17" s="47" t="s">
        <v>7</v>
      </c>
      <c r="C17" s="48" t="s">
        <v>29</v>
      </c>
      <c r="D17" s="52">
        <v>4964</v>
      </c>
      <c r="E17" s="52">
        <v>750</v>
      </c>
      <c r="F17" s="52"/>
      <c r="G17" s="52"/>
      <c r="H17" s="52"/>
      <c r="I17" s="53">
        <f t="shared" si="0"/>
        <v>5714</v>
      </c>
      <c r="J17" s="52">
        <v>1241</v>
      </c>
      <c r="K17" s="52">
        <v>4473</v>
      </c>
      <c r="L17" s="52"/>
      <c r="M17" s="49"/>
      <c r="N17" s="49"/>
      <c r="O17" s="50">
        <f t="shared" si="1"/>
        <v>5714</v>
      </c>
      <c r="P17" s="8"/>
    </row>
    <row r="18" spans="1:16" ht="18.75" customHeight="1">
      <c r="A18" s="46" t="s">
        <v>30</v>
      </c>
      <c r="B18" s="47"/>
      <c r="C18" s="48" t="s">
        <v>31</v>
      </c>
      <c r="D18" s="52">
        <v>13202</v>
      </c>
      <c r="E18" s="52">
        <v>1503</v>
      </c>
      <c r="F18" s="52"/>
      <c r="G18" s="52"/>
      <c r="H18" s="52"/>
      <c r="I18" s="53">
        <f t="shared" si="0"/>
        <v>14705</v>
      </c>
      <c r="J18" s="52">
        <v>0</v>
      </c>
      <c r="K18" s="52"/>
      <c r="L18" s="52">
        <v>14705</v>
      </c>
      <c r="M18" s="49"/>
      <c r="N18" s="49"/>
      <c r="O18" s="50">
        <f t="shared" si="1"/>
        <v>14705</v>
      </c>
      <c r="P18" s="8"/>
    </row>
    <row r="19" spans="1:16" ht="15" customHeight="1">
      <c r="A19" s="46" t="s">
        <v>32</v>
      </c>
      <c r="B19" s="47"/>
      <c r="C19" s="48" t="s">
        <v>33</v>
      </c>
      <c r="D19" s="52">
        <v>14930</v>
      </c>
      <c r="E19" s="52">
        <v>824</v>
      </c>
      <c r="F19" s="52"/>
      <c r="G19" s="52"/>
      <c r="H19" s="52"/>
      <c r="I19" s="53">
        <f t="shared" si="0"/>
        <v>15754</v>
      </c>
      <c r="J19" s="52"/>
      <c r="K19" s="52">
        <v>5116</v>
      </c>
      <c r="L19" s="52">
        <v>10638</v>
      </c>
      <c r="M19" s="49"/>
      <c r="N19" s="49"/>
      <c r="O19" s="50">
        <f t="shared" si="1"/>
        <v>15754</v>
      </c>
      <c r="P19" s="8"/>
    </row>
    <row r="20" spans="1:16" ht="23.25" customHeight="1">
      <c r="A20" s="46" t="s">
        <v>34</v>
      </c>
      <c r="B20" s="47"/>
      <c r="C20" s="48" t="s">
        <v>35</v>
      </c>
      <c r="D20" s="52">
        <v>2161</v>
      </c>
      <c r="E20" s="52">
        <v>548</v>
      </c>
      <c r="F20" s="52"/>
      <c r="G20" s="52"/>
      <c r="H20" s="52">
        <v>8100</v>
      </c>
      <c r="I20" s="53">
        <f t="shared" si="0"/>
        <v>10809</v>
      </c>
      <c r="J20" s="52">
        <v>0</v>
      </c>
      <c r="K20" s="52">
        <v>8100</v>
      </c>
      <c r="L20" s="52">
        <v>2709</v>
      </c>
      <c r="M20" s="49"/>
      <c r="N20" s="49"/>
      <c r="O20" s="50">
        <f t="shared" si="1"/>
        <v>10809</v>
      </c>
      <c r="P20" s="8"/>
    </row>
    <row r="21" spans="1:16" ht="17.25" customHeight="1">
      <c r="A21" s="46"/>
      <c r="B21" s="47"/>
      <c r="C21" s="48" t="s">
        <v>85</v>
      </c>
      <c r="D21" s="52"/>
      <c r="E21" s="52"/>
      <c r="F21" s="52"/>
      <c r="G21" s="52">
        <v>5017</v>
      </c>
      <c r="H21" s="52"/>
      <c r="I21" s="53">
        <f t="shared" si="0"/>
        <v>5017</v>
      </c>
      <c r="J21" s="52">
        <v>1100</v>
      </c>
      <c r="K21" s="52">
        <v>3917</v>
      </c>
      <c r="L21" s="52"/>
      <c r="M21" s="49"/>
      <c r="N21" s="49"/>
      <c r="O21" s="50">
        <f t="shared" si="1"/>
        <v>5017</v>
      </c>
      <c r="P21" s="8"/>
    </row>
    <row r="22" spans="1:16" ht="15">
      <c r="A22" s="46"/>
      <c r="B22" s="47"/>
      <c r="C22" s="51" t="s">
        <v>86</v>
      </c>
      <c r="D22" s="52"/>
      <c r="E22" s="52"/>
      <c r="F22" s="52"/>
      <c r="G22" s="52">
        <v>3190</v>
      </c>
      <c r="H22" s="52"/>
      <c r="I22" s="53">
        <f t="shared" si="0"/>
        <v>3190</v>
      </c>
      <c r="J22" s="52">
        <v>1100</v>
      </c>
      <c r="K22" s="52">
        <v>2090</v>
      </c>
      <c r="L22" s="52"/>
      <c r="M22" s="49"/>
      <c r="N22" s="49"/>
      <c r="O22" s="50">
        <f t="shared" si="1"/>
        <v>3190</v>
      </c>
      <c r="P22" s="8"/>
    </row>
    <row r="23" spans="1:16" ht="15.75" customHeight="1">
      <c r="A23" s="46"/>
      <c r="B23" s="47"/>
      <c r="C23" s="51" t="s">
        <v>87</v>
      </c>
      <c r="D23" s="52"/>
      <c r="E23" s="52"/>
      <c r="F23" s="52"/>
      <c r="G23" s="52">
        <v>2509</v>
      </c>
      <c r="H23" s="52"/>
      <c r="I23" s="53">
        <f t="shared" si="0"/>
        <v>2509</v>
      </c>
      <c r="J23" s="52"/>
      <c r="K23" s="52">
        <v>2509</v>
      </c>
      <c r="L23" s="52"/>
      <c r="M23" s="49"/>
      <c r="N23" s="49"/>
      <c r="O23" s="50">
        <f t="shared" si="1"/>
        <v>2509</v>
      </c>
      <c r="P23" s="8"/>
    </row>
    <row r="24" spans="1:16" ht="15">
      <c r="A24" s="46"/>
      <c r="B24" s="47"/>
      <c r="C24" s="48" t="s">
        <v>88</v>
      </c>
      <c r="D24" s="52"/>
      <c r="E24" s="52"/>
      <c r="F24" s="52"/>
      <c r="G24" s="52"/>
      <c r="H24" s="52">
        <v>29330</v>
      </c>
      <c r="I24" s="53">
        <f t="shared" si="0"/>
        <v>29330</v>
      </c>
      <c r="J24" s="52"/>
      <c r="K24" s="52"/>
      <c r="L24" s="52"/>
      <c r="M24" s="49">
        <v>29330</v>
      </c>
      <c r="N24" s="49"/>
      <c r="O24" s="50">
        <f t="shared" si="1"/>
        <v>29330</v>
      </c>
      <c r="P24" s="8"/>
    </row>
    <row r="25" spans="1:15" ht="15">
      <c r="A25" s="54"/>
      <c r="B25" s="55"/>
      <c r="C25" s="57" t="s">
        <v>89</v>
      </c>
      <c r="D25" s="56">
        <f>SUM(D4:D24)</f>
        <v>188316</v>
      </c>
      <c r="E25" s="56">
        <f aca="true" t="shared" si="2" ref="E25:O25">SUM(E4:E24)</f>
        <v>50542</v>
      </c>
      <c r="F25" s="56">
        <f t="shared" si="2"/>
        <v>1955</v>
      </c>
      <c r="G25" s="56">
        <f t="shared" si="2"/>
        <v>10716</v>
      </c>
      <c r="H25" s="56">
        <f t="shared" si="2"/>
        <v>116125</v>
      </c>
      <c r="I25" s="56">
        <f t="shared" si="2"/>
        <v>367654</v>
      </c>
      <c r="J25" s="56">
        <f t="shared" si="2"/>
        <v>55000</v>
      </c>
      <c r="K25" s="56">
        <f t="shared" si="2"/>
        <v>195853</v>
      </c>
      <c r="L25" s="56">
        <f t="shared" si="2"/>
        <v>87471</v>
      </c>
      <c r="M25" s="56">
        <f t="shared" si="2"/>
        <v>29330</v>
      </c>
      <c r="N25" s="56">
        <f t="shared" si="2"/>
        <v>0</v>
      </c>
      <c r="O25" s="56">
        <f t="shared" si="2"/>
        <v>367654</v>
      </c>
    </row>
    <row r="26" spans="5:11" s="5" customFormat="1" ht="15">
      <c r="E26" s="8"/>
      <c r="I26" s="8"/>
      <c r="J26" s="7"/>
      <c r="K26" s="6"/>
    </row>
    <row r="27" spans="3:13" s="5" customFormat="1" ht="15">
      <c r="C27" s="19" t="s">
        <v>174</v>
      </c>
      <c r="D27" s="40"/>
      <c r="E27" s="40"/>
      <c r="F27" s="40"/>
      <c r="G27" s="40"/>
      <c r="H27" s="169" t="s">
        <v>45</v>
      </c>
      <c r="I27" s="169"/>
      <c r="J27" s="169"/>
      <c r="K27" s="169"/>
      <c r="L27" s="169"/>
      <c r="M27" s="169"/>
    </row>
    <row r="28" spans="3:13" s="5" customFormat="1" ht="15">
      <c r="C28" s="19" t="s">
        <v>175</v>
      </c>
      <c r="D28" s="170"/>
      <c r="E28" s="170"/>
      <c r="F28" s="170"/>
      <c r="G28" s="21"/>
      <c r="H28" s="169" t="s">
        <v>176</v>
      </c>
      <c r="I28" s="169"/>
      <c r="J28" s="169"/>
      <c r="K28" s="169"/>
      <c r="L28" s="169"/>
      <c r="M28" s="169"/>
    </row>
    <row r="29" spans="1:15" ht="15">
      <c r="A29" s="5"/>
      <c r="B29" s="5"/>
      <c r="C29" s="5"/>
      <c r="D29" s="5"/>
      <c r="E29" s="8"/>
      <c r="F29" s="6"/>
      <c r="G29" s="8"/>
      <c r="H29" s="8"/>
      <c r="I29" s="8"/>
      <c r="J29" s="7"/>
      <c r="K29" s="6"/>
      <c r="L29" s="8"/>
      <c r="M29" s="5"/>
      <c r="N29" s="5"/>
      <c r="O29" s="5"/>
    </row>
    <row r="30" spans="1:15" ht="15">
      <c r="A30" s="171" t="s">
        <v>90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</row>
    <row r="31" spans="1:15" ht="15.75">
      <c r="A31" s="59" t="s">
        <v>91</v>
      </c>
      <c r="B31" s="59"/>
      <c r="C31" s="173" t="s">
        <v>2</v>
      </c>
      <c r="D31" s="174" t="s">
        <v>72</v>
      </c>
      <c r="E31" s="174"/>
      <c r="F31" s="174"/>
      <c r="G31" s="174"/>
      <c r="H31" s="174"/>
      <c r="I31" s="174"/>
      <c r="J31" s="175" t="s">
        <v>73</v>
      </c>
      <c r="K31" s="175"/>
      <c r="L31" s="175"/>
      <c r="M31" s="175"/>
      <c r="N31" s="175"/>
      <c r="O31" s="175"/>
    </row>
    <row r="32" spans="1:15" ht="31.5" customHeight="1">
      <c r="A32" s="59"/>
      <c r="B32" s="178" t="s">
        <v>1</v>
      </c>
      <c r="C32" s="173"/>
      <c r="D32" s="60" t="s">
        <v>74</v>
      </c>
      <c r="E32" s="60" t="s">
        <v>75</v>
      </c>
      <c r="F32" s="61" t="s">
        <v>76</v>
      </c>
      <c r="G32" s="61" t="s">
        <v>77</v>
      </c>
      <c r="H32" s="61" t="s">
        <v>78</v>
      </c>
      <c r="I32" s="62" t="s">
        <v>79</v>
      </c>
      <c r="J32" s="60" t="s">
        <v>80</v>
      </c>
      <c r="K32" s="63" t="s">
        <v>81</v>
      </c>
      <c r="L32" s="60" t="s">
        <v>82</v>
      </c>
      <c r="M32" s="60" t="s">
        <v>83</v>
      </c>
      <c r="N32" s="60" t="s">
        <v>84</v>
      </c>
      <c r="O32" s="64" t="s">
        <v>79</v>
      </c>
    </row>
    <row r="33" spans="1:15" ht="19.5" customHeight="1">
      <c r="A33" s="46" t="s">
        <v>3</v>
      </c>
      <c r="B33" s="178"/>
      <c r="C33" s="65" t="s">
        <v>5</v>
      </c>
      <c r="D33" s="66">
        <v>65841</v>
      </c>
      <c r="E33" s="66">
        <v>11900</v>
      </c>
      <c r="F33" s="66"/>
      <c r="G33" s="66"/>
      <c r="H33" s="66"/>
      <c r="I33" s="67">
        <v>77741</v>
      </c>
      <c r="J33" s="66">
        <v>16461</v>
      </c>
      <c r="K33" s="66">
        <v>61280</v>
      </c>
      <c r="L33" s="66"/>
      <c r="M33" s="66"/>
      <c r="N33" s="66"/>
      <c r="O33" s="68">
        <v>77741</v>
      </c>
    </row>
    <row r="34" spans="1:15" ht="18" customHeight="1">
      <c r="A34" s="46" t="s">
        <v>6</v>
      </c>
      <c r="B34" s="46" t="s">
        <v>7</v>
      </c>
      <c r="C34" s="65" t="s">
        <v>8</v>
      </c>
      <c r="D34" s="66"/>
      <c r="E34" s="66">
        <v>9639</v>
      </c>
      <c r="F34" s="66"/>
      <c r="G34" s="66"/>
      <c r="H34" s="66"/>
      <c r="I34" s="67">
        <v>9639</v>
      </c>
      <c r="J34" s="66">
        <v>2410</v>
      </c>
      <c r="K34" s="66">
        <v>7229</v>
      </c>
      <c r="L34" s="66"/>
      <c r="M34" s="66"/>
      <c r="N34" s="66"/>
      <c r="O34" s="68">
        <v>9639</v>
      </c>
    </row>
    <row r="35" spans="1:15" ht="12.75" customHeight="1">
      <c r="A35" s="46" t="s">
        <v>6</v>
      </c>
      <c r="B35" s="46" t="s">
        <v>9</v>
      </c>
      <c r="C35" s="65" t="s">
        <v>92</v>
      </c>
      <c r="D35" s="66"/>
      <c r="E35" s="66"/>
      <c r="F35" s="66">
        <v>2450</v>
      </c>
      <c r="G35" s="66"/>
      <c r="H35" s="66"/>
      <c r="I35" s="67">
        <v>2450</v>
      </c>
      <c r="J35" s="66"/>
      <c r="K35" s="66">
        <v>2450</v>
      </c>
      <c r="L35" s="66"/>
      <c r="M35" s="66"/>
      <c r="N35" s="66"/>
      <c r="O35" s="68">
        <v>2450</v>
      </c>
    </row>
    <row r="36" spans="1:15" ht="15">
      <c r="A36" s="46" t="s">
        <v>6</v>
      </c>
      <c r="B36" s="46" t="s">
        <v>11</v>
      </c>
      <c r="C36" s="65" t="s">
        <v>12</v>
      </c>
      <c r="D36" s="66"/>
      <c r="E36" s="66"/>
      <c r="F36" s="66"/>
      <c r="G36" s="66"/>
      <c r="H36" s="66"/>
      <c r="I36" s="67">
        <v>0</v>
      </c>
      <c r="J36" s="66"/>
      <c r="K36" s="66"/>
      <c r="L36" s="66"/>
      <c r="M36" s="66"/>
      <c r="N36" s="66"/>
      <c r="O36" s="68">
        <v>0</v>
      </c>
    </row>
    <row r="37" spans="1:15" ht="15" customHeight="1">
      <c r="A37" s="46" t="s">
        <v>13</v>
      </c>
      <c r="B37" s="46" t="s">
        <v>4</v>
      </c>
      <c r="C37" s="65" t="s">
        <v>14</v>
      </c>
      <c r="D37" s="66"/>
      <c r="E37" s="66"/>
      <c r="F37" s="66"/>
      <c r="G37" s="66"/>
      <c r="H37" s="66">
        <v>5000</v>
      </c>
      <c r="I37" s="67">
        <v>5000</v>
      </c>
      <c r="J37" s="66"/>
      <c r="K37" s="66">
        <v>5000</v>
      </c>
      <c r="L37" s="66"/>
      <c r="M37" s="66"/>
      <c r="N37" s="66"/>
      <c r="O37" s="68">
        <v>5000</v>
      </c>
    </row>
    <row r="38" spans="1:15" ht="29.25" customHeight="1">
      <c r="A38" s="46" t="s">
        <v>15</v>
      </c>
      <c r="B38" s="46" t="s">
        <v>4</v>
      </c>
      <c r="C38" s="65" t="s">
        <v>16</v>
      </c>
      <c r="D38" s="66">
        <v>25472</v>
      </c>
      <c r="E38" s="66">
        <v>13728</v>
      </c>
      <c r="F38" s="66"/>
      <c r="G38" s="66"/>
      <c r="H38" s="66"/>
      <c r="I38" s="67">
        <v>39200</v>
      </c>
      <c r="J38" s="66">
        <v>6368</v>
      </c>
      <c r="K38" s="66">
        <v>32832</v>
      </c>
      <c r="L38" s="66"/>
      <c r="M38" s="66"/>
      <c r="N38" s="66"/>
      <c r="O38" s="68">
        <v>39200</v>
      </c>
    </row>
    <row r="39" spans="1:15" ht="21" customHeight="1">
      <c r="A39" s="46" t="s">
        <v>17</v>
      </c>
      <c r="B39" s="46"/>
      <c r="C39" s="65" t="s">
        <v>18</v>
      </c>
      <c r="D39" s="66">
        <v>7985</v>
      </c>
      <c r="E39" s="66">
        <v>732</v>
      </c>
      <c r="F39" s="66"/>
      <c r="G39" s="66"/>
      <c r="H39" s="66">
        <v>63700</v>
      </c>
      <c r="I39" s="67">
        <v>72417</v>
      </c>
      <c r="J39" s="66">
        <v>20840</v>
      </c>
      <c r="K39" s="66">
        <v>42860</v>
      </c>
      <c r="L39" s="66">
        <v>8717</v>
      </c>
      <c r="M39" s="66"/>
      <c r="N39" s="66"/>
      <c r="O39" s="68">
        <v>72417</v>
      </c>
    </row>
    <row r="40" spans="1:15" ht="21" customHeight="1">
      <c r="A40" s="46" t="s">
        <v>19</v>
      </c>
      <c r="B40" s="46" t="s">
        <v>4</v>
      </c>
      <c r="C40" s="65" t="s">
        <v>20</v>
      </c>
      <c r="D40" s="66">
        <v>49926</v>
      </c>
      <c r="E40" s="66">
        <v>12800</v>
      </c>
      <c r="F40" s="66"/>
      <c r="G40" s="66"/>
      <c r="H40" s="66"/>
      <c r="I40" s="67">
        <v>62726</v>
      </c>
      <c r="J40" s="66"/>
      <c r="K40" s="66">
        <v>12800</v>
      </c>
      <c r="L40" s="66">
        <v>49926</v>
      </c>
      <c r="M40" s="66"/>
      <c r="N40" s="66"/>
      <c r="O40" s="68">
        <v>62726</v>
      </c>
    </row>
    <row r="41" spans="1:15" ht="15" customHeight="1">
      <c r="A41" s="46" t="s">
        <v>6</v>
      </c>
      <c r="B41" s="46" t="s">
        <v>7</v>
      </c>
      <c r="C41" s="65" t="s">
        <v>21</v>
      </c>
      <c r="D41" s="66">
        <v>3678</v>
      </c>
      <c r="E41" s="66"/>
      <c r="F41" s="66"/>
      <c r="G41" s="66"/>
      <c r="H41" s="66"/>
      <c r="I41" s="67">
        <v>3678</v>
      </c>
      <c r="J41" s="66"/>
      <c r="K41" s="66"/>
      <c r="L41" s="66">
        <v>3678</v>
      </c>
      <c r="M41" s="66"/>
      <c r="N41" s="66"/>
      <c r="O41" s="68">
        <v>3678</v>
      </c>
    </row>
    <row r="42" spans="1:15" ht="15.75" customHeight="1">
      <c r="A42" s="46" t="s">
        <v>22</v>
      </c>
      <c r="B42" s="46"/>
      <c r="C42" s="65" t="s">
        <v>23</v>
      </c>
      <c r="D42" s="66"/>
      <c r="E42" s="66"/>
      <c r="F42" s="66"/>
      <c r="G42" s="66"/>
      <c r="H42" s="66"/>
      <c r="I42" s="67">
        <v>0</v>
      </c>
      <c r="J42" s="66"/>
      <c r="K42" s="66"/>
      <c r="L42" s="66"/>
      <c r="M42" s="66"/>
      <c r="N42" s="66"/>
      <c r="O42" s="68">
        <v>0</v>
      </c>
    </row>
    <row r="43" spans="1:15" ht="18" customHeight="1">
      <c r="A43" s="46" t="s">
        <v>24</v>
      </c>
      <c r="B43" s="46" t="s">
        <v>4</v>
      </c>
      <c r="C43" s="65" t="s">
        <v>97</v>
      </c>
      <c r="D43" s="66">
        <v>3352</v>
      </c>
      <c r="E43" s="66">
        <v>1000</v>
      </c>
      <c r="F43" s="66"/>
      <c r="G43" s="66"/>
      <c r="H43" s="66"/>
      <c r="I43" s="67">
        <v>4352</v>
      </c>
      <c r="J43" s="66">
        <v>838</v>
      </c>
      <c r="K43" s="66">
        <v>3514</v>
      </c>
      <c r="L43" s="66"/>
      <c r="M43" s="66"/>
      <c r="N43" s="66"/>
      <c r="O43" s="68">
        <v>4352</v>
      </c>
    </row>
    <row r="44" spans="1:15" ht="17.25" customHeight="1">
      <c r="A44" s="46" t="s">
        <v>6</v>
      </c>
      <c r="B44" s="46" t="s">
        <v>7</v>
      </c>
      <c r="C44" s="65" t="s">
        <v>98</v>
      </c>
      <c r="D44" s="66"/>
      <c r="E44" s="66"/>
      <c r="F44" s="66"/>
      <c r="G44" s="66"/>
      <c r="H44" s="66"/>
      <c r="I44" s="67">
        <v>0</v>
      </c>
      <c r="J44" s="66"/>
      <c r="K44" s="66"/>
      <c r="L44" s="66"/>
      <c r="M44" s="66"/>
      <c r="N44" s="66"/>
      <c r="O44" s="68">
        <v>0</v>
      </c>
    </row>
    <row r="45" spans="1:15" ht="15">
      <c r="A45" s="46" t="s">
        <v>27</v>
      </c>
      <c r="B45" s="46" t="s">
        <v>4</v>
      </c>
      <c r="C45" s="65" t="s">
        <v>28</v>
      </c>
      <c r="D45" s="66">
        <v>1594</v>
      </c>
      <c r="E45" s="66">
        <v>800</v>
      </c>
      <c r="F45" s="66"/>
      <c r="G45" s="66"/>
      <c r="H45" s="66"/>
      <c r="I45" s="67">
        <v>2394</v>
      </c>
      <c r="J45" s="66">
        <v>399</v>
      </c>
      <c r="K45" s="66">
        <v>1995</v>
      </c>
      <c r="L45" s="66"/>
      <c r="M45" s="66"/>
      <c r="N45" s="66"/>
      <c r="O45" s="68">
        <v>2394</v>
      </c>
    </row>
    <row r="46" spans="1:15" ht="17.25" customHeight="1">
      <c r="A46" s="46" t="s">
        <v>27</v>
      </c>
      <c r="B46" s="46" t="s">
        <v>7</v>
      </c>
      <c r="C46" s="65" t="s">
        <v>29</v>
      </c>
      <c r="D46" s="66">
        <v>5064</v>
      </c>
      <c r="E46" s="66">
        <v>1500</v>
      </c>
      <c r="F46" s="66"/>
      <c r="G46" s="66"/>
      <c r="H46" s="66"/>
      <c r="I46" s="67">
        <v>6564</v>
      </c>
      <c r="J46" s="66">
        <v>1226</v>
      </c>
      <c r="K46" s="66">
        <v>5338</v>
      </c>
      <c r="L46" s="66"/>
      <c r="M46" s="66"/>
      <c r="N46" s="66"/>
      <c r="O46" s="68">
        <v>6564</v>
      </c>
    </row>
    <row r="47" spans="1:15" ht="19.5" customHeight="1">
      <c r="A47" s="46" t="s">
        <v>30</v>
      </c>
      <c r="B47" s="46"/>
      <c r="C47" s="65" t="s">
        <v>31</v>
      </c>
      <c r="D47" s="66">
        <v>13460</v>
      </c>
      <c r="E47" s="66">
        <v>1520</v>
      </c>
      <c r="F47" s="66"/>
      <c r="G47" s="66"/>
      <c r="H47" s="66"/>
      <c r="I47" s="67">
        <v>14980</v>
      </c>
      <c r="J47" s="66">
        <v>0</v>
      </c>
      <c r="K47" s="66"/>
      <c r="L47" s="66">
        <v>14980</v>
      </c>
      <c r="M47" s="66"/>
      <c r="N47" s="66"/>
      <c r="O47" s="68">
        <v>14980</v>
      </c>
    </row>
    <row r="48" spans="1:15" ht="21.75" customHeight="1">
      <c r="A48" s="46" t="s">
        <v>32</v>
      </c>
      <c r="B48" s="46"/>
      <c r="C48" s="65" t="s">
        <v>33</v>
      </c>
      <c r="D48" s="66">
        <v>15229</v>
      </c>
      <c r="E48" s="66">
        <v>1548</v>
      </c>
      <c r="F48" s="66"/>
      <c r="G48" s="66"/>
      <c r="H48" s="66"/>
      <c r="I48" s="67">
        <v>16777</v>
      </c>
      <c r="J48" s="66">
        <v>5218</v>
      </c>
      <c r="K48" s="66"/>
      <c r="L48" s="66">
        <v>11559</v>
      </c>
      <c r="M48" s="66"/>
      <c r="N48" s="66"/>
      <c r="O48" s="68">
        <v>16777</v>
      </c>
    </row>
    <row r="49" spans="1:15" ht="17.25" customHeight="1">
      <c r="A49" s="46" t="s">
        <v>34</v>
      </c>
      <c r="B49" s="46"/>
      <c r="C49" s="65" t="s">
        <v>35</v>
      </c>
      <c r="D49" s="66">
        <v>2204</v>
      </c>
      <c r="E49" s="66">
        <v>1130</v>
      </c>
      <c r="F49" s="66"/>
      <c r="G49" s="66"/>
      <c r="H49" s="66">
        <v>20811</v>
      </c>
      <c r="I49" s="67">
        <v>24145</v>
      </c>
      <c r="J49" s="66">
        <v>0</v>
      </c>
      <c r="K49" s="66">
        <v>20811</v>
      </c>
      <c r="L49" s="66">
        <v>3334</v>
      </c>
      <c r="M49" s="66"/>
      <c r="N49" s="66"/>
      <c r="O49" s="68">
        <v>24145</v>
      </c>
    </row>
    <row r="50" spans="1:15" ht="15" customHeight="1">
      <c r="A50" s="46"/>
      <c r="B50" s="46"/>
      <c r="C50" s="65" t="s">
        <v>85</v>
      </c>
      <c r="D50" s="66"/>
      <c r="E50" s="66"/>
      <c r="F50" s="66"/>
      <c r="G50" s="66">
        <v>5248</v>
      </c>
      <c r="H50" s="66"/>
      <c r="I50" s="67">
        <v>5248</v>
      </c>
      <c r="J50" s="66">
        <v>1120</v>
      </c>
      <c r="K50" s="66">
        <v>4128</v>
      </c>
      <c r="L50" s="66"/>
      <c r="M50" s="66"/>
      <c r="N50" s="66"/>
      <c r="O50" s="68">
        <v>5248</v>
      </c>
    </row>
    <row r="51" spans="1:15" ht="20.25" customHeight="1">
      <c r="A51" s="46"/>
      <c r="B51" s="46"/>
      <c r="C51" s="65" t="s">
        <v>93</v>
      </c>
      <c r="D51" s="66"/>
      <c r="E51" s="66"/>
      <c r="F51" s="66"/>
      <c r="G51" s="66">
        <v>5248</v>
      </c>
      <c r="H51" s="66"/>
      <c r="I51" s="67">
        <v>5248</v>
      </c>
      <c r="J51" s="66">
        <v>1120</v>
      </c>
      <c r="K51" s="66">
        <v>4128</v>
      </c>
      <c r="L51" s="66"/>
      <c r="M51" s="66"/>
      <c r="N51" s="66"/>
      <c r="O51" s="68">
        <v>5248</v>
      </c>
    </row>
    <row r="52" spans="1:15" ht="18" customHeight="1">
      <c r="A52" s="46"/>
      <c r="B52" s="46"/>
      <c r="C52" s="65" t="s">
        <v>87</v>
      </c>
      <c r="D52" s="66"/>
      <c r="E52" s="66"/>
      <c r="F52" s="66"/>
      <c r="G52" s="66">
        <v>2064</v>
      </c>
      <c r="H52" s="66"/>
      <c r="I52" s="67">
        <v>2064</v>
      </c>
      <c r="J52" s="66"/>
      <c r="K52" s="66">
        <v>2064</v>
      </c>
      <c r="L52" s="66"/>
      <c r="M52" s="66"/>
      <c r="N52" s="66"/>
      <c r="O52" s="68">
        <v>2064</v>
      </c>
    </row>
    <row r="53" spans="1:15" ht="15">
      <c r="A53" s="20"/>
      <c r="B53" s="20"/>
      <c r="C53" s="69" t="s">
        <v>166</v>
      </c>
      <c r="D53" s="70">
        <v>193805</v>
      </c>
      <c r="E53" s="70">
        <v>56297</v>
      </c>
      <c r="F53" s="70">
        <v>2450</v>
      </c>
      <c r="G53" s="70">
        <v>12560</v>
      </c>
      <c r="H53" s="70">
        <v>89511</v>
      </c>
      <c r="I53" s="70">
        <v>354623</v>
      </c>
      <c r="J53" s="70">
        <v>56000</v>
      </c>
      <c r="K53" s="70">
        <v>206429</v>
      </c>
      <c r="L53" s="70">
        <v>92194</v>
      </c>
      <c r="M53" s="70">
        <v>0</v>
      </c>
      <c r="N53" s="70">
        <v>0</v>
      </c>
      <c r="O53" s="70">
        <v>354623</v>
      </c>
    </row>
    <row r="54" spans="1:15" ht="15">
      <c r="A54" s="5"/>
      <c r="B54" s="5"/>
      <c r="C54" s="5"/>
      <c r="D54" s="5"/>
      <c r="E54" s="5"/>
      <c r="F54" s="5"/>
      <c r="G54" s="5"/>
      <c r="H54" s="5"/>
      <c r="I54" s="8"/>
      <c r="J54" s="7"/>
      <c r="K54" s="6"/>
      <c r="L54" s="5"/>
      <c r="M54" s="5"/>
      <c r="N54" s="5"/>
      <c r="O54" s="5"/>
    </row>
    <row r="55" spans="1:15" ht="15">
      <c r="A55" s="5"/>
      <c r="B55" s="5"/>
      <c r="C55" s="19" t="s">
        <v>174</v>
      </c>
      <c r="D55" s="40"/>
      <c r="E55" s="40"/>
      <c r="F55" s="40"/>
      <c r="G55" s="40"/>
      <c r="H55" s="169" t="s">
        <v>45</v>
      </c>
      <c r="I55" s="169"/>
      <c r="J55" s="169"/>
      <c r="K55" s="7"/>
      <c r="L55" s="169"/>
      <c r="M55" s="169"/>
      <c r="N55" s="169"/>
      <c r="O55" s="5"/>
    </row>
    <row r="56" spans="1:15" ht="15">
      <c r="A56" s="5"/>
      <c r="B56" s="5"/>
      <c r="C56" s="19" t="s">
        <v>175</v>
      </c>
      <c r="D56" s="170"/>
      <c r="E56" s="170"/>
      <c r="F56" s="170"/>
      <c r="G56" s="21"/>
      <c r="H56" s="169" t="s">
        <v>176</v>
      </c>
      <c r="I56" s="169"/>
      <c r="J56" s="169"/>
      <c r="K56" s="7"/>
      <c r="L56" s="169"/>
      <c r="M56" s="169"/>
      <c r="N56" s="169"/>
      <c r="O56" s="5"/>
    </row>
    <row r="57" spans="1:15" ht="15">
      <c r="A57" s="171" t="s">
        <v>94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</row>
    <row r="58" spans="1:15" ht="15.75">
      <c r="A58" s="59" t="s">
        <v>91</v>
      </c>
      <c r="B58" s="178" t="s">
        <v>1</v>
      </c>
      <c r="C58" s="173" t="s">
        <v>2</v>
      </c>
      <c r="D58" s="174" t="s">
        <v>72</v>
      </c>
      <c r="E58" s="174"/>
      <c r="F58" s="174"/>
      <c r="G58" s="174"/>
      <c r="H58" s="174"/>
      <c r="I58" s="174"/>
      <c r="J58" s="175" t="s">
        <v>73</v>
      </c>
      <c r="K58" s="175"/>
      <c r="L58" s="175"/>
      <c r="M58" s="175"/>
      <c r="N58" s="175"/>
      <c r="O58" s="175"/>
    </row>
    <row r="59" spans="1:15" ht="22.5" customHeight="1">
      <c r="A59" s="59"/>
      <c r="B59" s="178"/>
      <c r="C59" s="173"/>
      <c r="D59" s="60" t="s">
        <v>74</v>
      </c>
      <c r="E59" s="60" t="s">
        <v>75</v>
      </c>
      <c r="F59" s="61" t="s">
        <v>76</v>
      </c>
      <c r="G59" s="61" t="s">
        <v>77</v>
      </c>
      <c r="H59" s="61" t="s">
        <v>78</v>
      </c>
      <c r="I59" s="62" t="s">
        <v>79</v>
      </c>
      <c r="J59" s="60" t="s">
        <v>80</v>
      </c>
      <c r="K59" s="63" t="s">
        <v>81</v>
      </c>
      <c r="L59" s="60" t="s">
        <v>82</v>
      </c>
      <c r="M59" s="60" t="s">
        <v>83</v>
      </c>
      <c r="N59" s="60" t="s">
        <v>84</v>
      </c>
      <c r="O59" s="64" t="s">
        <v>79</v>
      </c>
    </row>
    <row r="60" spans="1:16" ht="24.75" customHeight="1">
      <c r="A60" s="46" t="s">
        <v>3</v>
      </c>
      <c r="B60" s="71" t="s">
        <v>4</v>
      </c>
      <c r="C60" s="65" t="s">
        <v>5</v>
      </c>
      <c r="D60" s="66">
        <v>70597</v>
      </c>
      <c r="E60" s="66">
        <v>13500</v>
      </c>
      <c r="F60" s="66"/>
      <c r="G60" s="66"/>
      <c r="H60" s="66"/>
      <c r="I60" s="67">
        <f>H60+G60+F60+E60+D60</f>
        <v>84097</v>
      </c>
      <c r="J60" s="66">
        <v>19736</v>
      </c>
      <c r="K60" s="66">
        <v>64361</v>
      </c>
      <c r="L60" s="66"/>
      <c r="M60" s="66"/>
      <c r="N60" s="66"/>
      <c r="O60" s="68">
        <f>N60+M60+L60+K60+J60</f>
        <v>84097</v>
      </c>
      <c r="P60" s="8"/>
    </row>
    <row r="61" spans="1:16" ht="18" customHeight="1">
      <c r="A61" s="46" t="s">
        <v>6</v>
      </c>
      <c r="B61" s="46" t="s">
        <v>7</v>
      </c>
      <c r="C61" s="65" t="s">
        <v>8</v>
      </c>
      <c r="D61" s="66"/>
      <c r="E61" s="66">
        <v>11234</v>
      </c>
      <c r="F61" s="66"/>
      <c r="G61" s="66"/>
      <c r="H61" s="66"/>
      <c r="I61" s="67">
        <f aca="true" t="shared" si="3" ref="I61:I79">H61+G61+F61+E61+D61</f>
        <v>11234</v>
      </c>
      <c r="J61" s="66">
        <v>3788</v>
      </c>
      <c r="K61" s="66">
        <v>7446</v>
      </c>
      <c r="L61" s="66"/>
      <c r="M61" s="66"/>
      <c r="N61" s="66"/>
      <c r="O61" s="68">
        <f aca="true" t="shared" si="4" ref="O61:O79">N61+M61+L61+K61+J61</f>
        <v>11234</v>
      </c>
      <c r="P61" s="8"/>
    </row>
    <row r="62" spans="1:16" ht="17.25" customHeight="1">
      <c r="A62" s="46" t="s">
        <v>6</v>
      </c>
      <c r="B62" s="46" t="s">
        <v>9</v>
      </c>
      <c r="C62" s="65" t="s">
        <v>92</v>
      </c>
      <c r="D62" s="66"/>
      <c r="E62" s="66"/>
      <c r="F62" s="66"/>
      <c r="G62" s="66"/>
      <c r="H62" s="66"/>
      <c r="I62" s="67">
        <f t="shared" si="3"/>
        <v>0</v>
      </c>
      <c r="J62" s="66"/>
      <c r="K62" s="66"/>
      <c r="L62" s="66"/>
      <c r="M62" s="66"/>
      <c r="N62" s="66"/>
      <c r="O62" s="68">
        <f t="shared" si="4"/>
        <v>0</v>
      </c>
      <c r="P62" s="8"/>
    </row>
    <row r="63" spans="1:16" ht="15">
      <c r="A63" s="46" t="s">
        <v>6</v>
      </c>
      <c r="B63" s="46" t="s">
        <v>11</v>
      </c>
      <c r="C63" s="65" t="s">
        <v>12</v>
      </c>
      <c r="D63" s="66"/>
      <c r="E63" s="66"/>
      <c r="F63" s="66"/>
      <c r="G63" s="66"/>
      <c r="H63" s="66"/>
      <c r="I63" s="67">
        <f t="shared" si="3"/>
        <v>0</v>
      </c>
      <c r="J63" s="66"/>
      <c r="K63" s="66"/>
      <c r="L63" s="66"/>
      <c r="M63" s="66"/>
      <c r="N63" s="66"/>
      <c r="O63" s="68">
        <f t="shared" si="4"/>
        <v>0</v>
      </c>
      <c r="P63" s="8"/>
    </row>
    <row r="64" spans="1:16" ht="16.5" customHeight="1">
      <c r="A64" s="46" t="s">
        <v>13</v>
      </c>
      <c r="B64" s="46" t="s">
        <v>4</v>
      </c>
      <c r="C64" s="65" t="s">
        <v>14</v>
      </c>
      <c r="D64" s="66"/>
      <c r="E64" s="66"/>
      <c r="F64" s="66"/>
      <c r="G64" s="66"/>
      <c r="H64" s="66"/>
      <c r="I64" s="67">
        <f t="shared" si="3"/>
        <v>0</v>
      </c>
      <c r="J64" s="66"/>
      <c r="K64" s="66"/>
      <c r="L64" s="66"/>
      <c r="M64" s="66"/>
      <c r="N64" s="66"/>
      <c r="O64" s="68">
        <f t="shared" si="4"/>
        <v>0</v>
      </c>
      <c r="P64" s="8"/>
    </row>
    <row r="65" spans="1:16" ht="24.75" customHeight="1">
      <c r="A65" s="46" t="s">
        <v>15</v>
      </c>
      <c r="B65" s="46" t="s">
        <v>4</v>
      </c>
      <c r="C65" s="65" t="s">
        <v>16</v>
      </c>
      <c r="D65" s="66">
        <v>26236</v>
      </c>
      <c r="E65" s="66">
        <v>16800</v>
      </c>
      <c r="F65" s="66"/>
      <c r="G65" s="66"/>
      <c r="H65" s="66">
        <v>5000</v>
      </c>
      <c r="I65" s="67">
        <f t="shared" si="3"/>
        <v>48036</v>
      </c>
      <c r="J65" s="66">
        <v>6559</v>
      </c>
      <c r="K65" s="66">
        <v>41477</v>
      </c>
      <c r="L65" s="66"/>
      <c r="M65" s="66"/>
      <c r="N65" s="66"/>
      <c r="O65" s="68">
        <f t="shared" si="4"/>
        <v>48036</v>
      </c>
      <c r="P65" s="8"/>
    </row>
    <row r="66" spans="1:16" ht="22.5" customHeight="1">
      <c r="A66" s="46" t="s">
        <v>17</v>
      </c>
      <c r="B66" s="46"/>
      <c r="C66" s="71" t="s">
        <v>18</v>
      </c>
      <c r="D66" s="66">
        <v>8224</v>
      </c>
      <c r="E66" s="66">
        <v>1540</v>
      </c>
      <c r="F66" s="66"/>
      <c r="G66" s="66"/>
      <c r="H66" s="66">
        <v>58962</v>
      </c>
      <c r="I66" s="67">
        <f t="shared" si="3"/>
        <v>68726</v>
      </c>
      <c r="J66" s="66"/>
      <c r="K66" s="66">
        <v>58962</v>
      </c>
      <c r="L66" s="66">
        <v>9764</v>
      </c>
      <c r="M66" s="66"/>
      <c r="N66" s="66"/>
      <c r="O66" s="68">
        <f t="shared" si="4"/>
        <v>68726</v>
      </c>
      <c r="P66" s="8"/>
    </row>
    <row r="67" spans="1:16" ht="24.75" customHeight="1">
      <c r="A67" s="46" t="s">
        <v>19</v>
      </c>
      <c r="B67" s="46" t="s">
        <v>4</v>
      </c>
      <c r="C67" s="65" t="s">
        <v>20</v>
      </c>
      <c r="D67" s="66">
        <v>56026</v>
      </c>
      <c r="E67" s="66">
        <v>16548</v>
      </c>
      <c r="F67" s="66"/>
      <c r="G67" s="66"/>
      <c r="H67" s="66"/>
      <c r="I67" s="67">
        <f t="shared" si="3"/>
        <v>72574</v>
      </c>
      <c r="J67" s="66"/>
      <c r="K67" s="66">
        <v>16548</v>
      </c>
      <c r="L67" s="66">
        <v>56026</v>
      </c>
      <c r="M67" s="66"/>
      <c r="N67" s="66"/>
      <c r="O67" s="68">
        <f t="shared" si="4"/>
        <v>72574</v>
      </c>
      <c r="P67" s="8"/>
    </row>
    <row r="68" spans="1:16" ht="12.75" customHeight="1">
      <c r="A68" s="46" t="s">
        <v>6</v>
      </c>
      <c r="B68" s="46" t="s">
        <v>7</v>
      </c>
      <c r="C68" s="65" t="s">
        <v>21</v>
      </c>
      <c r="D68" s="66">
        <v>4250</v>
      </c>
      <c r="E68" s="66"/>
      <c r="F68" s="66"/>
      <c r="G68" s="66"/>
      <c r="H68" s="66"/>
      <c r="I68" s="67">
        <f t="shared" si="3"/>
        <v>4250</v>
      </c>
      <c r="J68" s="66"/>
      <c r="K68" s="66"/>
      <c r="L68" s="66">
        <v>4250</v>
      </c>
      <c r="M68" s="66"/>
      <c r="N68" s="66"/>
      <c r="O68" s="68">
        <f t="shared" si="4"/>
        <v>4250</v>
      </c>
      <c r="P68" s="8"/>
    </row>
    <row r="69" spans="1:16" ht="25.5" customHeight="1">
      <c r="A69" s="46" t="s">
        <v>22</v>
      </c>
      <c r="B69" s="46"/>
      <c r="C69" s="65" t="s">
        <v>23</v>
      </c>
      <c r="D69" s="66"/>
      <c r="E69" s="66"/>
      <c r="F69" s="66"/>
      <c r="G69" s="66"/>
      <c r="H69" s="66"/>
      <c r="I69" s="67">
        <f t="shared" si="3"/>
        <v>0</v>
      </c>
      <c r="J69" s="66"/>
      <c r="K69" s="66"/>
      <c r="L69" s="66"/>
      <c r="M69" s="66"/>
      <c r="N69" s="66"/>
      <c r="O69" s="68">
        <f t="shared" si="4"/>
        <v>0</v>
      </c>
      <c r="P69" s="8"/>
    </row>
    <row r="70" spans="1:16" ht="27.75" customHeight="1">
      <c r="A70" s="46" t="s">
        <v>24</v>
      </c>
      <c r="B70" s="46" t="s">
        <v>4</v>
      </c>
      <c r="C70" s="65" t="s">
        <v>25</v>
      </c>
      <c r="D70" s="66">
        <v>3452</v>
      </c>
      <c r="E70" s="66">
        <v>1200</v>
      </c>
      <c r="F70" s="66"/>
      <c r="G70" s="66"/>
      <c r="H70" s="66"/>
      <c r="I70" s="67">
        <f t="shared" si="3"/>
        <v>4652</v>
      </c>
      <c r="J70" s="66">
        <v>864</v>
      </c>
      <c r="K70" s="66">
        <v>3788</v>
      </c>
      <c r="L70" s="66"/>
      <c r="M70" s="66"/>
      <c r="N70" s="66"/>
      <c r="O70" s="68">
        <f t="shared" si="4"/>
        <v>4652</v>
      </c>
      <c r="P70" s="8"/>
    </row>
    <row r="71" spans="1:16" ht="21.75" customHeight="1">
      <c r="A71" s="46" t="s">
        <v>6</v>
      </c>
      <c r="B71" s="46" t="s">
        <v>7</v>
      </c>
      <c r="C71" s="65" t="s">
        <v>26</v>
      </c>
      <c r="D71" s="66"/>
      <c r="E71" s="66"/>
      <c r="F71" s="66"/>
      <c r="G71" s="66"/>
      <c r="H71" s="66"/>
      <c r="I71" s="67">
        <f t="shared" si="3"/>
        <v>0</v>
      </c>
      <c r="J71" s="66"/>
      <c r="K71" s="66"/>
      <c r="L71" s="66"/>
      <c r="M71" s="66"/>
      <c r="N71" s="66"/>
      <c r="O71" s="68">
        <f t="shared" si="4"/>
        <v>0</v>
      </c>
      <c r="P71" s="8"/>
    </row>
    <row r="72" spans="1:16" ht="15">
      <c r="A72" s="46" t="s">
        <v>27</v>
      </c>
      <c r="B72" s="46" t="s">
        <v>4</v>
      </c>
      <c r="C72" s="65" t="s">
        <v>28</v>
      </c>
      <c r="D72" s="66">
        <v>1642</v>
      </c>
      <c r="E72" s="66">
        <v>1200</v>
      </c>
      <c r="F72" s="66"/>
      <c r="G72" s="66"/>
      <c r="H72" s="66"/>
      <c r="I72" s="67">
        <f t="shared" si="3"/>
        <v>2842</v>
      </c>
      <c r="J72" s="66">
        <v>411</v>
      </c>
      <c r="K72" s="66">
        <v>2431</v>
      </c>
      <c r="L72" s="66"/>
      <c r="M72" s="66"/>
      <c r="N72" s="66"/>
      <c r="O72" s="68">
        <f t="shared" si="4"/>
        <v>2842</v>
      </c>
      <c r="P72" s="8"/>
    </row>
    <row r="73" spans="1:16" ht="23.25" customHeight="1">
      <c r="A73" s="46" t="s">
        <v>27</v>
      </c>
      <c r="B73" s="46" t="s">
        <v>7</v>
      </c>
      <c r="C73" s="65" t="s">
        <v>29</v>
      </c>
      <c r="D73" s="66">
        <v>5216</v>
      </c>
      <c r="E73" s="66">
        <v>1700</v>
      </c>
      <c r="F73" s="66"/>
      <c r="G73" s="66"/>
      <c r="H73" s="66"/>
      <c r="I73" s="67">
        <f t="shared" si="3"/>
        <v>6916</v>
      </c>
      <c r="J73" s="66">
        <v>1305</v>
      </c>
      <c r="K73" s="66">
        <v>5611</v>
      </c>
      <c r="L73" s="66"/>
      <c r="M73" s="66"/>
      <c r="N73" s="66"/>
      <c r="O73" s="68">
        <f t="shared" si="4"/>
        <v>6916</v>
      </c>
      <c r="P73" s="8"/>
    </row>
    <row r="74" spans="1:16" ht="19.5" customHeight="1">
      <c r="A74" s="46" t="s">
        <v>30</v>
      </c>
      <c r="B74" s="46"/>
      <c r="C74" s="65" t="s">
        <v>31</v>
      </c>
      <c r="D74" s="66">
        <v>13863</v>
      </c>
      <c r="E74" s="66">
        <v>2450</v>
      </c>
      <c r="F74" s="66"/>
      <c r="G74" s="66"/>
      <c r="H74" s="66"/>
      <c r="I74" s="67">
        <f t="shared" si="3"/>
        <v>16313</v>
      </c>
      <c r="J74" s="66"/>
      <c r="K74" s="66"/>
      <c r="L74" s="66">
        <v>16313</v>
      </c>
      <c r="M74" s="66"/>
      <c r="N74" s="66"/>
      <c r="O74" s="68">
        <f t="shared" si="4"/>
        <v>16313</v>
      </c>
      <c r="P74" s="8"/>
    </row>
    <row r="75" spans="1:16" ht="16.5" customHeight="1">
      <c r="A75" s="46" t="s">
        <v>32</v>
      </c>
      <c r="B75" s="46"/>
      <c r="C75" s="65" t="s">
        <v>33</v>
      </c>
      <c r="D75" s="66">
        <v>15685</v>
      </c>
      <c r="E75" s="66">
        <v>2250</v>
      </c>
      <c r="F75" s="66"/>
      <c r="G75" s="66"/>
      <c r="H75" s="66"/>
      <c r="I75" s="67">
        <f t="shared" si="3"/>
        <v>17935</v>
      </c>
      <c r="J75" s="66"/>
      <c r="K75" s="66">
        <v>7016</v>
      </c>
      <c r="L75" s="66">
        <v>10919</v>
      </c>
      <c r="M75" s="66"/>
      <c r="N75" s="66"/>
      <c r="O75" s="68">
        <f t="shared" si="4"/>
        <v>17935</v>
      </c>
      <c r="P75" s="8"/>
    </row>
    <row r="76" spans="1:16" ht="21" customHeight="1">
      <c r="A76" s="46" t="s">
        <v>95</v>
      </c>
      <c r="B76" s="46"/>
      <c r="C76" s="65" t="s">
        <v>35</v>
      </c>
      <c r="D76" s="66">
        <v>2270</v>
      </c>
      <c r="E76" s="66">
        <v>2147</v>
      </c>
      <c r="F76" s="66"/>
      <c r="G76" s="66"/>
      <c r="H76" s="66">
        <v>30000</v>
      </c>
      <c r="I76" s="67">
        <f t="shared" si="3"/>
        <v>34417</v>
      </c>
      <c r="J76" s="66">
        <v>22057</v>
      </c>
      <c r="K76" s="66">
        <v>7943</v>
      </c>
      <c r="L76" s="66">
        <v>4417</v>
      </c>
      <c r="M76" s="66"/>
      <c r="N76" s="66"/>
      <c r="O76" s="68">
        <f t="shared" si="4"/>
        <v>34417</v>
      </c>
      <c r="P76" s="8"/>
    </row>
    <row r="77" spans="1:16" ht="13.5" customHeight="1">
      <c r="A77" s="46"/>
      <c r="B77" s="46"/>
      <c r="C77" s="65" t="s">
        <v>85</v>
      </c>
      <c r="D77" s="66"/>
      <c r="E77" s="66"/>
      <c r="F77" s="66"/>
      <c r="G77" s="66">
        <v>5694</v>
      </c>
      <c r="H77" s="66"/>
      <c r="I77" s="67">
        <f t="shared" si="3"/>
        <v>5694</v>
      </c>
      <c r="J77" s="66">
        <v>1140</v>
      </c>
      <c r="K77" s="66">
        <v>4554</v>
      </c>
      <c r="L77" s="66"/>
      <c r="M77" s="66"/>
      <c r="N77" s="66"/>
      <c r="O77" s="68">
        <f t="shared" si="4"/>
        <v>5694</v>
      </c>
      <c r="P77" s="8"/>
    </row>
    <row r="78" spans="1:16" ht="19.5" customHeight="1">
      <c r="A78" s="46"/>
      <c r="B78" s="46"/>
      <c r="C78" s="65" t="s">
        <v>93</v>
      </c>
      <c r="D78" s="66"/>
      <c r="E78" s="66"/>
      <c r="F78" s="66"/>
      <c r="G78" s="66">
        <v>5694</v>
      </c>
      <c r="H78" s="66"/>
      <c r="I78" s="67">
        <f t="shared" si="3"/>
        <v>5694</v>
      </c>
      <c r="J78" s="66">
        <v>1140</v>
      </c>
      <c r="K78" s="66">
        <v>4554</v>
      </c>
      <c r="L78" s="66"/>
      <c r="M78" s="66"/>
      <c r="N78" s="66"/>
      <c r="O78" s="68">
        <f t="shared" si="4"/>
        <v>5694</v>
      </c>
      <c r="P78" s="8"/>
    </row>
    <row r="79" spans="1:16" ht="20.25" customHeight="1">
      <c r="A79" s="46"/>
      <c r="B79" s="46"/>
      <c r="C79" s="72" t="s">
        <v>96</v>
      </c>
      <c r="D79" s="66"/>
      <c r="E79" s="66"/>
      <c r="F79" s="66">
        <v>3000</v>
      </c>
      <c r="G79" s="46"/>
      <c r="H79" s="46"/>
      <c r="I79" s="67">
        <f t="shared" si="3"/>
        <v>3000</v>
      </c>
      <c r="J79" s="66"/>
      <c r="K79" s="66">
        <v>3000</v>
      </c>
      <c r="L79" s="66"/>
      <c r="M79" s="66"/>
      <c r="N79" s="66"/>
      <c r="O79" s="68">
        <f t="shared" si="4"/>
        <v>3000</v>
      </c>
      <c r="P79" s="8"/>
    </row>
    <row r="80" spans="1:16" ht="15">
      <c r="A80" s="73"/>
      <c r="B80" s="73"/>
      <c r="C80" s="74" t="s">
        <v>89</v>
      </c>
      <c r="D80" s="70">
        <f>SUM(D60:D79)</f>
        <v>207461</v>
      </c>
      <c r="E80" s="70">
        <f aca="true" t="shared" si="5" ref="E80:O80">SUM(E60:E79)</f>
        <v>70569</v>
      </c>
      <c r="F80" s="70">
        <f t="shared" si="5"/>
        <v>3000</v>
      </c>
      <c r="G80" s="70">
        <f t="shared" si="5"/>
        <v>11388</v>
      </c>
      <c r="H80" s="70">
        <f t="shared" si="5"/>
        <v>93962</v>
      </c>
      <c r="I80" s="70">
        <f t="shared" si="5"/>
        <v>386380</v>
      </c>
      <c r="J80" s="70">
        <f t="shared" si="5"/>
        <v>57000</v>
      </c>
      <c r="K80" s="70">
        <f t="shared" si="5"/>
        <v>227691</v>
      </c>
      <c r="L80" s="70">
        <f t="shared" si="5"/>
        <v>101689</v>
      </c>
      <c r="M80" s="70">
        <f t="shared" si="5"/>
        <v>0</v>
      </c>
      <c r="N80" s="70">
        <f t="shared" si="5"/>
        <v>0</v>
      </c>
      <c r="O80" s="70">
        <f t="shared" si="5"/>
        <v>386380</v>
      </c>
      <c r="P80" s="8"/>
    </row>
    <row r="82" spans="3:15" ht="15">
      <c r="C82" s="5" t="s">
        <v>174</v>
      </c>
      <c r="D82" s="40"/>
      <c r="E82" s="40"/>
      <c r="F82" s="40"/>
      <c r="G82" s="40"/>
      <c r="H82" s="169" t="s">
        <v>45</v>
      </c>
      <c r="I82" s="169"/>
      <c r="J82" s="169"/>
      <c r="K82" s="58"/>
      <c r="L82" s="7"/>
      <c r="M82" s="169"/>
      <c r="N82" s="169"/>
      <c r="O82" s="169"/>
    </row>
    <row r="83" spans="3:15" ht="15">
      <c r="C83" s="5" t="s">
        <v>175</v>
      </c>
      <c r="D83" s="170"/>
      <c r="E83" s="170"/>
      <c r="F83" s="170"/>
      <c r="G83" s="21"/>
      <c r="H83" s="169" t="s">
        <v>176</v>
      </c>
      <c r="I83" s="169"/>
      <c r="J83" s="169"/>
      <c r="K83" s="58"/>
      <c r="L83" s="7"/>
      <c r="M83" s="169"/>
      <c r="N83" s="169"/>
      <c r="O83" s="169"/>
    </row>
    <row r="84" spans="4:9" ht="15">
      <c r="D84" s="172"/>
      <c r="E84" s="172"/>
      <c r="F84" s="2"/>
      <c r="G84" s="172"/>
      <c r="H84" s="172"/>
      <c r="I84" s="172"/>
    </row>
    <row r="85" spans="4:9" ht="15">
      <c r="D85" s="2"/>
      <c r="E85" s="2"/>
      <c r="F85" s="2"/>
      <c r="G85" s="2"/>
      <c r="H85" s="2"/>
      <c r="I85" s="2"/>
    </row>
    <row r="86" spans="4:9" ht="15">
      <c r="D86" s="2"/>
      <c r="E86" s="2"/>
      <c r="F86" s="2"/>
      <c r="G86" s="2"/>
      <c r="H86" s="2"/>
      <c r="I86" s="2"/>
    </row>
    <row r="87" spans="4:9" ht="15">
      <c r="D87" s="172"/>
      <c r="E87" s="172"/>
      <c r="F87" s="172"/>
      <c r="G87" s="2"/>
      <c r="H87" s="2"/>
      <c r="I87" s="2"/>
    </row>
    <row r="88" spans="4:9" ht="15">
      <c r="D88" s="172"/>
      <c r="E88" s="172"/>
      <c r="F88" s="172"/>
      <c r="G88" s="2"/>
      <c r="H88" s="2"/>
      <c r="I88" s="2"/>
    </row>
  </sheetData>
  <mergeCells count="34">
    <mergeCell ref="C2:C3"/>
    <mergeCell ref="A30:O30"/>
    <mergeCell ref="C31:C32"/>
    <mergeCell ref="D31:I31"/>
    <mergeCell ref="J31:O31"/>
    <mergeCell ref="D2:I2"/>
    <mergeCell ref="B32:B33"/>
    <mergeCell ref="K27:M27"/>
    <mergeCell ref="H27:J27"/>
    <mergeCell ref="J2:O2"/>
    <mergeCell ref="A2:A3"/>
    <mergeCell ref="B2:B3"/>
    <mergeCell ref="A57:O57"/>
    <mergeCell ref="D88:F88"/>
    <mergeCell ref="H82:J82"/>
    <mergeCell ref="D84:E84"/>
    <mergeCell ref="G84:I84"/>
    <mergeCell ref="D87:F87"/>
    <mergeCell ref="M82:O82"/>
    <mergeCell ref="D83:F83"/>
    <mergeCell ref="H83:J83"/>
    <mergeCell ref="M83:O83"/>
    <mergeCell ref="C58:C59"/>
    <mergeCell ref="D58:I58"/>
    <mergeCell ref="J58:O58"/>
    <mergeCell ref="B58:B59"/>
    <mergeCell ref="K28:M28"/>
    <mergeCell ref="L55:N55"/>
    <mergeCell ref="L56:N56"/>
    <mergeCell ref="H55:J55"/>
    <mergeCell ref="D56:F56"/>
    <mergeCell ref="H56:J56"/>
    <mergeCell ref="D28:F28"/>
    <mergeCell ref="H28:J28"/>
  </mergeCells>
  <printOptions/>
  <pageMargins left="0.44" right="0.1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 topLeftCell="A39">
      <selection activeCell="F6" sqref="F6"/>
    </sheetView>
  </sheetViews>
  <sheetFormatPr defaultColWidth="9.140625" defaultRowHeight="15"/>
  <cols>
    <col min="1" max="1" width="3.7109375" style="0" customWidth="1"/>
    <col min="2" max="2" width="7.421875" style="0" customWidth="1"/>
    <col min="3" max="3" width="26.140625" style="0" customWidth="1"/>
    <col min="4" max="4" width="11.28125" style="0" bestFit="1" customWidth="1"/>
    <col min="5" max="5" width="46.57421875" style="0" customWidth="1"/>
    <col min="6" max="6" width="10.7109375" style="0" customWidth="1"/>
    <col min="7" max="7" width="10.00390625" style="0" customWidth="1"/>
    <col min="8" max="9" width="11.28125" style="0" bestFit="1" customWidth="1"/>
  </cols>
  <sheetData>
    <row r="1" spans="1:9" s="19" customFormat="1" ht="15">
      <c r="A1" s="75"/>
      <c r="B1" s="75"/>
      <c r="C1" s="75"/>
      <c r="D1" s="75"/>
      <c r="E1" s="75"/>
      <c r="F1" s="75"/>
      <c r="G1" s="75"/>
      <c r="H1" s="183" t="s">
        <v>162</v>
      </c>
      <c r="I1" s="183"/>
    </row>
    <row r="2" spans="1:12" ht="15">
      <c r="A2" s="184" t="s">
        <v>99</v>
      </c>
      <c r="B2" s="184"/>
      <c r="C2" s="184"/>
      <c r="D2" s="184"/>
      <c r="E2" s="184"/>
      <c r="F2" s="184"/>
      <c r="G2" s="184"/>
      <c r="H2" s="184"/>
      <c r="I2" s="184"/>
      <c r="J2" s="14"/>
      <c r="K2" s="14"/>
      <c r="L2" s="13"/>
    </row>
    <row r="3" spans="1:12" ht="15">
      <c r="A3" s="185"/>
      <c r="B3" s="185"/>
      <c r="C3" s="185"/>
      <c r="D3" s="185"/>
      <c r="E3" s="185"/>
      <c r="F3" s="185"/>
      <c r="G3" s="185"/>
      <c r="H3" s="185"/>
      <c r="I3" s="185"/>
      <c r="J3" s="14"/>
      <c r="K3" s="14"/>
      <c r="L3" s="13"/>
    </row>
    <row r="4" spans="1:12" ht="38.25">
      <c r="A4" s="76" t="s">
        <v>46</v>
      </c>
      <c r="B4" s="103" t="s">
        <v>100</v>
      </c>
      <c r="C4" s="103" t="s">
        <v>153</v>
      </c>
      <c r="D4" s="103" t="s">
        <v>101</v>
      </c>
      <c r="E4" s="76" t="s">
        <v>154</v>
      </c>
      <c r="F4" s="103" t="s">
        <v>102</v>
      </c>
      <c r="G4" s="104" t="s">
        <v>163</v>
      </c>
      <c r="H4" s="104" t="s">
        <v>164</v>
      </c>
      <c r="I4" s="104" t="s">
        <v>165</v>
      </c>
      <c r="J4" s="14"/>
      <c r="K4" s="14"/>
      <c r="L4" s="13"/>
    </row>
    <row r="5" spans="1:12" ht="15">
      <c r="A5" s="77">
        <v>1</v>
      </c>
      <c r="B5" s="77">
        <v>6260</v>
      </c>
      <c r="C5" s="98" t="s">
        <v>103</v>
      </c>
      <c r="D5" s="78">
        <v>231000</v>
      </c>
      <c r="E5" s="79" t="s">
        <v>104</v>
      </c>
      <c r="F5" s="79" t="s">
        <v>105</v>
      </c>
      <c r="G5" s="80">
        <v>1400</v>
      </c>
      <c r="H5" s="81">
        <v>0</v>
      </c>
      <c r="I5" s="81">
        <v>0</v>
      </c>
      <c r="J5" s="14"/>
      <c r="K5" s="15"/>
      <c r="L5" s="13"/>
    </row>
    <row r="6" spans="1:12" ht="15">
      <c r="A6" s="77">
        <v>2</v>
      </c>
      <c r="B6" s="77">
        <v>6260</v>
      </c>
      <c r="C6" s="98" t="s">
        <v>103</v>
      </c>
      <c r="D6" s="78">
        <v>231000</v>
      </c>
      <c r="E6" s="79" t="s">
        <v>106</v>
      </c>
      <c r="F6" s="79" t="s">
        <v>107</v>
      </c>
      <c r="G6" s="80">
        <v>5000</v>
      </c>
      <c r="H6" s="81"/>
      <c r="I6" s="81"/>
      <c r="J6" s="14"/>
      <c r="K6" s="14"/>
      <c r="L6" s="13"/>
    </row>
    <row r="7" spans="1:12" ht="21" customHeight="1">
      <c r="A7" s="77">
        <v>3</v>
      </c>
      <c r="B7" s="77">
        <v>6260</v>
      </c>
      <c r="C7" s="98" t="s">
        <v>103</v>
      </c>
      <c r="D7" s="78">
        <v>231000</v>
      </c>
      <c r="E7" s="79" t="s">
        <v>108</v>
      </c>
      <c r="F7" s="79" t="s">
        <v>109</v>
      </c>
      <c r="G7" s="80">
        <v>1000</v>
      </c>
      <c r="H7" s="81"/>
      <c r="I7" s="81"/>
      <c r="J7" s="14"/>
      <c r="K7" s="14"/>
      <c r="L7" s="13"/>
    </row>
    <row r="8" spans="1:12" ht="15">
      <c r="A8" s="77">
        <v>4</v>
      </c>
      <c r="B8" s="77">
        <v>6260</v>
      </c>
      <c r="C8" s="98" t="s">
        <v>103</v>
      </c>
      <c r="D8" s="78">
        <v>231000</v>
      </c>
      <c r="E8" s="79" t="s">
        <v>110</v>
      </c>
      <c r="F8" s="79" t="s">
        <v>111</v>
      </c>
      <c r="G8" s="80">
        <v>2000</v>
      </c>
      <c r="H8" s="82"/>
      <c r="I8" s="82"/>
      <c r="J8" s="14"/>
      <c r="K8" s="14"/>
      <c r="L8" s="13"/>
    </row>
    <row r="9" spans="1:12" ht="15">
      <c r="A9" s="77">
        <v>5</v>
      </c>
      <c r="B9" s="77">
        <v>6260</v>
      </c>
      <c r="C9" s="98" t="s">
        <v>103</v>
      </c>
      <c r="D9" s="78">
        <v>231000</v>
      </c>
      <c r="E9" s="79" t="s">
        <v>112</v>
      </c>
      <c r="F9" s="79" t="s">
        <v>109</v>
      </c>
      <c r="G9" s="80">
        <v>1770</v>
      </c>
      <c r="H9" s="82"/>
      <c r="I9" s="82"/>
      <c r="J9" s="14"/>
      <c r="K9" s="14"/>
      <c r="L9" s="13"/>
    </row>
    <row r="10" spans="1:12" ht="15">
      <c r="A10" s="77">
        <v>6</v>
      </c>
      <c r="B10" s="77">
        <v>6260</v>
      </c>
      <c r="C10" s="98" t="s">
        <v>103</v>
      </c>
      <c r="D10" s="78">
        <v>230000</v>
      </c>
      <c r="E10" s="79" t="s">
        <v>178</v>
      </c>
      <c r="F10" s="79" t="s">
        <v>113</v>
      </c>
      <c r="G10" s="80">
        <v>1500</v>
      </c>
      <c r="H10" s="82"/>
      <c r="I10" s="82"/>
      <c r="J10" s="14"/>
      <c r="K10" s="14"/>
      <c r="L10" s="13"/>
    </row>
    <row r="11" spans="1:12" ht="21" customHeight="1">
      <c r="A11" s="77">
        <v>7</v>
      </c>
      <c r="B11" s="77">
        <v>6260</v>
      </c>
      <c r="C11" s="98" t="s">
        <v>103</v>
      </c>
      <c r="D11" s="78">
        <v>2310000</v>
      </c>
      <c r="E11" s="79" t="s">
        <v>114</v>
      </c>
      <c r="F11" s="79" t="s">
        <v>113</v>
      </c>
      <c r="G11" s="80">
        <v>14000</v>
      </c>
      <c r="H11" s="82"/>
      <c r="I11" s="82"/>
      <c r="J11" s="14"/>
      <c r="K11" s="14"/>
      <c r="L11" s="13"/>
    </row>
    <row r="12" spans="1:12" ht="19.5" customHeight="1">
      <c r="A12" s="77">
        <v>8</v>
      </c>
      <c r="B12" s="100">
        <v>6260</v>
      </c>
      <c r="C12" s="98" t="s">
        <v>103</v>
      </c>
      <c r="D12" s="101">
        <v>231000</v>
      </c>
      <c r="E12" s="101" t="s">
        <v>143</v>
      </c>
      <c r="F12" s="101" t="s">
        <v>105</v>
      </c>
      <c r="G12" s="81"/>
      <c r="H12" s="82"/>
      <c r="I12" s="102">
        <v>5000</v>
      </c>
      <c r="J12" s="14"/>
      <c r="K12" s="14"/>
      <c r="L12" s="13"/>
    </row>
    <row r="13" spans="1:12" ht="15">
      <c r="A13" s="187" t="s">
        <v>115</v>
      </c>
      <c r="B13" s="187"/>
      <c r="C13" s="187"/>
      <c r="D13" s="187"/>
      <c r="E13" s="187"/>
      <c r="F13" s="84"/>
      <c r="G13" s="85">
        <v>26670</v>
      </c>
      <c r="H13" s="85">
        <v>0</v>
      </c>
      <c r="I13" s="85">
        <v>5000</v>
      </c>
      <c r="J13" s="14"/>
      <c r="K13" s="14"/>
      <c r="L13" s="13"/>
    </row>
    <row r="14" spans="1:12" ht="27" customHeight="1">
      <c r="A14" s="77">
        <v>1</v>
      </c>
      <c r="B14" s="77">
        <v>4530</v>
      </c>
      <c r="C14" s="99" t="s">
        <v>116</v>
      </c>
      <c r="D14" s="78">
        <v>2310000</v>
      </c>
      <c r="E14" s="79" t="s">
        <v>117</v>
      </c>
      <c r="F14" s="79" t="s">
        <v>118</v>
      </c>
      <c r="G14" s="86">
        <v>4500</v>
      </c>
      <c r="H14" s="82"/>
      <c r="I14" s="82"/>
      <c r="J14" s="14"/>
      <c r="K14" s="14"/>
      <c r="L14" s="13"/>
    </row>
    <row r="15" spans="1:12" ht="38.25" customHeight="1">
      <c r="A15" s="77">
        <v>2</v>
      </c>
      <c r="B15" s="77">
        <v>4530</v>
      </c>
      <c r="C15" s="99" t="s">
        <v>116</v>
      </c>
      <c r="D15" s="78">
        <v>2310000</v>
      </c>
      <c r="E15" s="79" t="s">
        <v>155</v>
      </c>
      <c r="F15" s="79" t="s">
        <v>105</v>
      </c>
      <c r="G15" s="80">
        <v>4000</v>
      </c>
      <c r="H15" s="82"/>
      <c r="I15" s="82"/>
      <c r="J15" s="14"/>
      <c r="K15" s="14"/>
      <c r="L15" s="13"/>
    </row>
    <row r="16" spans="1:12" ht="29.25" customHeight="1">
      <c r="A16" s="77">
        <v>3</v>
      </c>
      <c r="B16" s="77">
        <v>4530</v>
      </c>
      <c r="C16" s="99" t="s">
        <v>116</v>
      </c>
      <c r="D16" s="78">
        <v>2310000</v>
      </c>
      <c r="E16" s="79" t="s">
        <v>119</v>
      </c>
      <c r="F16" s="79" t="s">
        <v>120</v>
      </c>
      <c r="G16" s="80">
        <v>5000</v>
      </c>
      <c r="H16" s="82"/>
      <c r="I16" s="82"/>
      <c r="J16" s="14"/>
      <c r="K16" s="14"/>
      <c r="L16" s="13"/>
    </row>
    <row r="17" spans="1:12" ht="32.25" customHeight="1">
      <c r="A17" s="77">
        <v>4</v>
      </c>
      <c r="B17" s="77">
        <v>4530</v>
      </c>
      <c r="C17" s="99" t="s">
        <v>116</v>
      </c>
      <c r="D17" s="78">
        <v>2310000</v>
      </c>
      <c r="E17" s="79" t="s">
        <v>121</v>
      </c>
      <c r="F17" s="79" t="s">
        <v>113</v>
      </c>
      <c r="G17" s="80">
        <v>2000</v>
      </c>
      <c r="H17" s="82"/>
      <c r="I17" s="82"/>
      <c r="J17" s="14"/>
      <c r="K17" s="14"/>
      <c r="L17" s="13"/>
    </row>
    <row r="18" spans="1:12" ht="37.5" customHeight="1">
      <c r="A18" s="77">
        <v>5</v>
      </c>
      <c r="B18" s="77">
        <v>4530</v>
      </c>
      <c r="C18" s="99" t="s">
        <v>116</v>
      </c>
      <c r="D18" s="78">
        <v>2310000</v>
      </c>
      <c r="E18" s="79" t="s">
        <v>122</v>
      </c>
      <c r="F18" s="79" t="s">
        <v>109</v>
      </c>
      <c r="G18" s="81">
        <v>0</v>
      </c>
      <c r="H18" s="82">
        <v>15000</v>
      </c>
      <c r="I18" s="82"/>
      <c r="J18" s="14"/>
      <c r="K18" s="14"/>
      <c r="L18" s="14"/>
    </row>
    <row r="19" spans="1:12" ht="36" customHeight="1">
      <c r="A19" s="77">
        <v>6</v>
      </c>
      <c r="B19" s="77">
        <v>4530</v>
      </c>
      <c r="C19" s="99" t="s">
        <v>116</v>
      </c>
      <c r="D19" s="78">
        <v>2310000</v>
      </c>
      <c r="E19" s="79" t="s">
        <v>156</v>
      </c>
      <c r="F19" s="79" t="s">
        <v>120</v>
      </c>
      <c r="G19" s="81"/>
      <c r="H19" s="82">
        <v>10000</v>
      </c>
      <c r="I19" s="82"/>
      <c r="J19" s="14"/>
      <c r="K19" s="14"/>
      <c r="L19" s="14"/>
    </row>
    <row r="20" spans="1:12" ht="28.5" customHeight="1">
      <c r="A20" s="77">
        <v>7</v>
      </c>
      <c r="B20" s="77">
        <v>4530</v>
      </c>
      <c r="C20" s="99" t="s">
        <v>116</v>
      </c>
      <c r="D20" s="78">
        <v>2310000</v>
      </c>
      <c r="E20" s="79" t="s">
        <v>123</v>
      </c>
      <c r="F20" s="79" t="s">
        <v>113</v>
      </c>
      <c r="G20" s="81">
        <v>0</v>
      </c>
      <c r="H20" s="82">
        <v>18700</v>
      </c>
      <c r="I20" s="82"/>
      <c r="J20" s="14"/>
      <c r="K20" s="15"/>
      <c r="L20" s="14"/>
    </row>
    <row r="21" spans="1:12" ht="36.75" customHeight="1">
      <c r="A21" s="77">
        <v>8</v>
      </c>
      <c r="B21" s="77">
        <v>4530</v>
      </c>
      <c r="C21" s="99" t="s">
        <v>116</v>
      </c>
      <c r="D21" s="78">
        <v>2310000</v>
      </c>
      <c r="E21" s="79" t="s">
        <v>124</v>
      </c>
      <c r="F21" s="79" t="s">
        <v>107</v>
      </c>
      <c r="G21" s="81">
        <v>0</v>
      </c>
      <c r="H21" s="82">
        <v>20000</v>
      </c>
      <c r="I21" s="82"/>
      <c r="J21" s="14"/>
      <c r="K21" s="14"/>
      <c r="L21" s="14"/>
    </row>
    <row r="22" spans="1:12" ht="33.75" customHeight="1">
      <c r="A22" s="77">
        <v>9</v>
      </c>
      <c r="B22" s="77">
        <v>4530</v>
      </c>
      <c r="C22" s="99" t="s">
        <v>116</v>
      </c>
      <c r="D22" s="78">
        <v>2310000</v>
      </c>
      <c r="E22" s="79" t="s">
        <v>125</v>
      </c>
      <c r="F22" s="79" t="s">
        <v>109</v>
      </c>
      <c r="G22" s="81"/>
      <c r="H22" s="82"/>
      <c r="I22" s="82">
        <v>20000</v>
      </c>
      <c r="J22" s="14"/>
      <c r="K22" s="14"/>
      <c r="L22" s="15"/>
    </row>
    <row r="23" spans="1:12" ht="33.75" customHeight="1">
      <c r="A23" s="77">
        <v>10</v>
      </c>
      <c r="B23" s="83">
        <v>4530</v>
      </c>
      <c r="C23" s="99" t="s">
        <v>116</v>
      </c>
      <c r="D23" s="78">
        <v>2310000</v>
      </c>
      <c r="E23" s="79" t="s">
        <v>157</v>
      </c>
      <c r="F23" s="79" t="s">
        <v>111</v>
      </c>
      <c r="G23" s="81">
        <v>0</v>
      </c>
      <c r="H23" s="82"/>
      <c r="I23" s="82">
        <v>8000</v>
      </c>
      <c r="J23" s="14"/>
      <c r="K23" s="14"/>
      <c r="L23" s="14"/>
    </row>
    <row r="24" spans="1:12" ht="28.5" customHeight="1">
      <c r="A24" s="77">
        <v>11</v>
      </c>
      <c r="B24" s="83">
        <v>4530</v>
      </c>
      <c r="C24" s="99" t="s">
        <v>116</v>
      </c>
      <c r="D24" s="78">
        <v>2310000</v>
      </c>
      <c r="E24" s="79" t="s">
        <v>126</v>
      </c>
      <c r="F24" s="79" t="s">
        <v>113</v>
      </c>
      <c r="G24" s="81">
        <v>0</v>
      </c>
      <c r="H24" s="82"/>
      <c r="I24" s="82">
        <v>30962</v>
      </c>
      <c r="J24" s="14"/>
      <c r="K24" s="14"/>
      <c r="L24" s="14"/>
    </row>
    <row r="25" spans="1:12" ht="15">
      <c r="A25" s="187" t="s">
        <v>127</v>
      </c>
      <c r="B25" s="187"/>
      <c r="C25" s="187"/>
      <c r="D25" s="187"/>
      <c r="E25" s="187"/>
      <c r="F25" s="84"/>
      <c r="G25" s="87">
        <v>15500</v>
      </c>
      <c r="H25" s="87">
        <v>63700</v>
      </c>
      <c r="I25" s="87">
        <v>58962</v>
      </c>
      <c r="J25" s="14"/>
      <c r="K25" s="14"/>
      <c r="L25" s="14"/>
    </row>
    <row r="26" spans="1:12" ht="15">
      <c r="A26" s="77">
        <v>1</v>
      </c>
      <c r="B26" s="77">
        <v>6330</v>
      </c>
      <c r="C26" s="88" t="s">
        <v>14</v>
      </c>
      <c r="D26" s="78">
        <v>2310000</v>
      </c>
      <c r="E26" s="79" t="s">
        <v>128</v>
      </c>
      <c r="F26" s="79" t="s">
        <v>129</v>
      </c>
      <c r="G26" s="80">
        <v>9525</v>
      </c>
      <c r="H26" s="82"/>
      <c r="I26" s="82"/>
      <c r="J26" s="14"/>
      <c r="K26" s="14"/>
      <c r="L26" s="14"/>
    </row>
    <row r="27" spans="1:12" ht="15">
      <c r="A27" s="77">
        <v>2</v>
      </c>
      <c r="B27" s="83">
        <v>6330</v>
      </c>
      <c r="C27" s="83" t="s">
        <v>14</v>
      </c>
      <c r="D27" s="78">
        <v>2310000</v>
      </c>
      <c r="E27" s="83" t="s">
        <v>130</v>
      </c>
      <c r="F27" s="83" t="s">
        <v>109</v>
      </c>
      <c r="G27" s="80">
        <v>9000</v>
      </c>
      <c r="H27" s="82"/>
      <c r="I27" s="82"/>
      <c r="J27" s="15"/>
      <c r="K27" s="14"/>
      <c r="L27" s="14"/>
    </row>
    <row r="28" spans="1:12" ht="25.5">
      <c r="A28" s="77">
        <v>3</v>
      </c>
      <c r="B28" s="83">
        <v>6330</v>
      </c>
      <c r="C28" s="83" t="s">
        <v>14</v>
      </c>
      <c r="D28" s="78">
        <v>2310000</v>
      </c>
      <c r="E28" s="83" t="s">
        <v>171</v>
      </c>
      <c r="F28" s="83" t="s">
        <v>109</v>
      </c>
      <c r="G28" s="80">
        <v>4500</v>
      </c>
      <c r="H28" s="82"/>
      <c r="I28" s="82"/>
      <c r="J28" s="14"/>
      <c r="K28" s="14"/>
      <c r="L28" s="14"/>
    </row>
    <row r="29" spans="1:12" ht="15">
      <c r="A29" s="77">
        <v>4</v>
      </c>
      <c r="B29" s="83">
        <v>6330</v>
      </c>
      <c r="C29" s="83" t="s">
        <v>14</v>
      </c>
      <c r="D29" s="78">
        <v>2310000</v>
      </c>
      <c r="E29" s="83" t="s">
        <v>170</v>
      </c>
      <c r="F29" s="83" t="s">
        <v>129</v>
      </c>
      <c r="G29" s="81"/>
      <c r="H29" s="82">
        <v>5000</v>
      </c>
      <c r="I29" s="82"/>
      <c r="J29" s="14"/>
      <c r="K29" s="14"/>
      <c r="L29" s="14"/>
    </row>
    <row r="30" spans="1:12" ht="15">
      <c r="A30" s="187" t="s">
        <v>131</v>
      </c>
      <c r="B30" s="187"/>
      <c r="C30" s="187"/>
      <c r="D30" s="187"/>
      <c r="E30" s="187"/>
      <c r="F30" s="84"/>
      <c r="G30" s="89">
        <v>23025</v>
      </c>
      <c r="H30" s="89">
        <v>5000</v>
      </c>
      <c r="I30" s="89">
        <v>0</v>
      </c>
      <c r="J30" s="16"/>
      <c r="K30" s="16"/>
      <c r="L30" s="16"/>
    </row>
    <row r="31" spans="1:12" ht="15">
      <c r="A31" s="77">
        <v>1</v>
      </c>
      <c r="B31" s="77">
        <v>4240</v>
      </c>
      <c r="C31" s="90" t="s">
        <v>64</v>
      </c>
      <c r="D31" s="78">
        <v>2310000</v>
      </c>
      <c r="E31" s="91" t="s">
        <v>132</v>
      </c>
      <c r="F31" s="91" t="s">
        <v>105</v>
      </c>
      <c r="G31" s="80">
        <v>2000</v>
      </c>
      <c r="H31" s="80"/>
      <c r="I31" s="92"/>
      <c r="J31" s="16"/>
      <c r="K31" s="16"/>
      <c r="L31" s="16"/>
    </row>
    <row r="32" spans="1:12" ht="15">
      <c r="A32" s="77">
        <v>2</v>
      </c>
      <c r="B32" s="77">
        <v>4240</v>
      </c>
      <c r="C32" s="90" t="s">
        <v>64</v>
      </c>
      <c r="D32" s="78">
        <v>2310000</v>
      </c>
      <c r="E32" s="91" t="s">
        <v>133</v>
      </c>
      <c r="F32" s="91" t="s">
        <v>120</v>
      </c>
      <c r="G32" s="86">
        <v>3000</v>
      </c>
      <c r="H32" s="86"/>
      <c r="I32" s="92"/>
      <c r="J32" s="16"/>
      <c r="K32" s="16"/>
      <c r="L32" s="16"/>
    </row>
    <row r="33" spans="1:12" ht="15">
      <c r="A33" s="77">
        <v>3</v>
      </c>
      <c r="B33" s="77">
        <v>4240</v>
      </c>
      <c r="C33" s="90" t="s">
        <v>64</v>
      </c>
      <c r="D33" s="78">
        <v>2310000</v>
      </c>
      <c r="E33" s="91" t="s">
        <v>134</v>
      </c>
      <c r="F33" s="91" t="s">
        <v>105</v>
      </c>
      <c r="G33" s="86">
        <v>1600</v>
      </c>
      <c r="H33" s="86"/>
      <c r="I33" s="92"/>
      <c r="J33" s="16"/>
      <c r="K33" s="16"/>
      <c r="L33" s="16"/>
    </row>
    <row r="34" spans="1:12" ht="15">
      <c r="A34" s="77">
        <v>4</v>
      </c>
      <c r="B34" s="77">
        <v>4240</v>
      </c>
      <c r="C34" s="90" t="s">
        <v>64</v>
      </c>
      <c r="D34" s="78">
        <v>2310000</v>
      </c>
      <c r="E34" s="91" t="s">
        <v>135</v>
      </c>
      <c r="F34" s="91" t="s">
        <v>105</v>
      </c>
      <c r="G34" s="86">
        <v>1500</v>
      </c>
      <c r="H34" s="86"/>
      <c r="I34" s="92"/>
      <c r="J34" s="16"/>
      <c r="K34" s="16"/>
      <c r="L34" s="13"/>
    </row>
    <row r="35" spans="1:12" ht="15">
      <c r="A35" s="77">
        <v>5</v>
      </c>
      <c r="B35" s="77">
        <v>4240</v>
      </c>
      <c r="C35" s="88" t="s">
        <v>39</v>
      </c>
      <c r="D35" s="78">
        <v>2310000</v>
      </c>
      <c r="E35" s="79" t="s">
        <v>169</v>
      </c>
      <c r="F35" s="79" t="s">
        <v>111</v>
      </c>
      <c r="G35" s="81"/>
      <c r="H35" s="82">
        <v>5000</v>
      </c>
      <c r="I35" s="82"/>
      <c r="J35" s="14"/>
      <c r="K35" s="14"/>
      <c r="L35" s="13"/>
    </row>
    <row r="36" spans="1:12" ht="15">
      <c r="A36" s="77">
        <v>6</v>
      </c>
      <c r="B36" s="77">
        <v>4240</v>
      </c>
      <c r="C36" s="88" t="s">
        <v>39</v>
      </c>
      <c r="D36" s="78">
        <v>2310000</v>
      </c>
      <c r="E36" s="79" t="s">
        <v>136</v>
      </c>
      <c r="F36" s="79" t="s">
        <v>111</v>
      </c>
      <c r="G36" s="81"/>
      <c r="H36" s="82">
        <v>2500</v>
      </c>
      <c r="I36" s="82"/>
      <c r="J36" s="14"/>
      <c r="K36" s="15"/>
      <c r="L36" s="13"/>
    </row>
    <row r="37" spans="1:12" ht="15">
      <c r="A37" s="77">
        <v>7</v>
      </c>
      <c r="B37" s="77">
        <v>4240</v>
      </c>
      <c r="C37" s="88" t="s">
        <v>39</v>
      </c>
      <c r="D37" s="78">
        <v>2310000</v>
      </c>
      <c r="E37" s="79" t="s">
        <v>137</v>
      </c>
      <c r="F37" s="79" t="s">
        <v>111</v>
      </c>
      <c r="G37" s="81"/>
      <c r="H37" s="82">
        <v>2500</v>
      </c>
      <c r="I37" s="82"/>
      <c r="J37" s="14"/>
      <c r="K37" s="15"/>
      <c r="L37" s="13"/>
    </row>
    <row r="38" spans="1:12" ht="15">
      <c r="A38" s="77">
        <v>8</v>
      </c>
      <c r="B38" s="77">
        <v>4240</v>
      </c>
      <c r="C38" s="88" t="s">
        <v>39</v>
      </c>
      <c r="D38" s="78">
        <v>2310000</v>
      </c>
      <c r="E38" s="79" t="s">
        <v>167</v>
      </c>
      <c r="F38" s="79" t="s">
        <v>109</v>
      </c>
      <c r="G38" s="81"/>
      <c r="H38" s="82">
        <v>8000</v>
      </c>
      <c r="I38" s="82"/>
      <c r="J38" s="14"/>
      <c r="K38" s="14"/>
      <c r="L38" s="13"/>
    </row>
    <row r="39" spans="1:12" ht="15">
      <c r="A39" s="77">
        <v>9</v>
      </c>
      <c r="B39" s="77">
        <v>4240</v>
      </c>
      <c r="C39" s="88" t="s">
        <v>39</v>
      </c>
      <c r="D39" s="78">
        <v>2310000</v>
      </c>
      <c r="E39" s="79" t="s">
        <v>168</v>
      </c>
      <c r="F39" s="79" t="s">
        <v>105</v>
      </c>
      <c r="G39" s="81"/>
      <c r="H39" s="82">
        <v>2811</v>
      </c>
      <c r="I39" s="82"/>
      <c r="J39" s="14"/>
      <c r="K39" s="14"/>
      <c r="L39" s="13"/>
    </row>
    <row r="40" spans="1:12" ht="15">
      <c r="A40" s="77">
        <v>10</v>
      </c>
      <c r="B40" s="77">
        <v>4240</v>
      </c>
      <c r="C40" s="93" t="s">
        <v>64</v>
      </c>
      <c r="D40" s="78">
        <v>2310000</v>
      </c>
      <c r="E40" s="79" t="s">
        <v>138</v>
      </c>
      <c r="F40" s="79" t="s">
        <v>109</v>
      </c>
      <c r="G40" s="81">
        <v>0</v>
      </c>
      <c r="H40" s="82"/>
      <c r="I40" s="82">
        <v>5000</v>
      </c>
      <c r="J40" s="14"/>
      <c r="K40" s="14"/>
      <c r="L40" s="13"/>
    </row>
    <row r="41" spans="1:12" ht="15">
      <c r="A41" s="77">
        <v>11</v>
      </c>
      <c r="B41" s="77">
        <v>4240</v>
      </c>
      <c r="C41" s="93" t="s">
        <v>64</v>
      </c>
      <c r="D41" s="78">
        <v>2310000</v>
      </c>
      <c r="E41" s="79" t="s">
        <v>139</v>
      </c>
      <c r="F41" s="79" t="s">
        <v>105</v>
      </c>
      <c r="G41" s="81">
        <v>0</v>
      </c>
      <c r="H41" s="82"/>
      <c r="I41" s="82">
        <v>25000</v>
      </c>
      <c r="J41" s="14"/>
      <c r="K41" s="15"/>
      <c r="L41" s="13"/>
    </row>
    <row r="42" spans="1:12" ht="15">
      <c r="A42" s="187" t="s">
        <v>152</v>
      </c>
      <c r="B42" s="187"/>
      <c r="C42" s="187"/>
      <c r="D42" s="187"/>
      <c r="E42" s="187"/>
      <c r="F42" s="84"/>
      <c r="G42" s="89">
        <v>8100</v>
      </c>
      <c r="H42" s="89">
        <v>20811</v>
      </c>
      <c r="I42" s="89">
        <v>30000</v>
      </c>
      <c r="J42" s="14"/>
      <c r="K42" s="14"/>
      <c r="L42" s="13"/>
    </row>
    <row r="43" spans="1:12" ht="15">
      <c r="A43" s="77">
        <v>1</v>
      </c>
      <c r="B43" s="77">
        <v>8140</v>
      </c>
      <c r="C43" s="94" t="s">
        <v>28</v>
      </c>
      <c r="D43" s="78">
        <v>2310000</v>
      </c>
      <c r="E43" s="83" t="s">
        <v>140</v>
      </c>
      <c r="F43" s="83" t="s">
        <v>113</v>
      </c>
      <c r="G43" s="95">
        <v>13500</v>
      </c>
      <c r="H43" s="92"/>
      <c r="I43" s="92"/>
      <c r="J43" s="14"/>
      <c r="K43" s="14"/>
      <c r="L43" s="13"/>
    </row>
    <row r="44" spans="1:12" ht="15">
      <c r="A44" s="188" t="s">
        <v>141</v>
      </c>
      <c r="B44" s="188"/>
      <c r="C44" s="188"/>
      <c r="D44" s="188"/>
      <c r="E44" s="188"/>
      <c r="F44" s="96"/>
      <c r="G44" s="97">
        <v>13500</v>
      </c>
      <c r="H44" s="97">
        <v>0</v>
      </c>
      <c r="I44" s="97">
        <v>0</v>
      </c>
      <c r="J44" s="14"/>
      <c r="K44" s="14"/>
      <c r="L44" s="13"/>
    </row>
    <row r="45" spans="1:12" ht="15">
      <c r="A45" s="186" t="s">
        <v>142</v>
      </c>
      <c r="B45" s="186"/>
      <c r="C45" s="186"/>
      <c r="D45" s="186"/>
      <c r="E45" s="186"/>
      <c r="F45" s="96"/>
      <c r="G45" s="97">
        <v>86795</v>
      </c>
      <c r="H45" s="97">
        <v>89511</v>
      </c>
      <c r="I45" s="97">
        <v>93962</v>
      </c>
      <c r="J45" s="14"/>
      <c r="K45" s="14"/>
      <c r="L45" s="13"/>
    </row>
    <row r="46" spans="1:12" ht="15">
      <c r="A46" s="14"/>
      <c r="B46" s="14"/>
      <c r="C46" s="14"/>
      <c r="D46" s="14"/>
      <c r="E46" s="14"/>
      <c r="F46" s="14"/>
      <c r="G46" s="17"/>
      <c r="H46" s="15"/>
      <c r="I46" s="15"/>
      <c r="J46" s="14"/>
      <c r="K46" s="14"/>
      <c r="L46" s="13"/>
    </row>
    <row r="47" spans="1:12" ht="15">
      <c r="A47" s="39"/>
      <c r="B47" s="39"/>
      <c r="C47" s="39" t="s">
        <v>174</v>
      </c>
      <c r="D47" s="39"/>
      <c r="E47" s="39" t="s">
        <v>45</v>
      </c>
      <c r="F47" s="39"/>
      <c r="G47" s="166"/>
      <c r="H47" s="166"/>
      <c r="I47" s="166"/>
      <c r="J47" s="172"/>
      <c r="K47" s="172"/>
      <c r="L47" s="172"/>
    </row>
    <row r="48" spans="1:12" ht="15">
      <c r="A48" s="182" t="s">
        <v>177</v>
      </c>
      <c r="B48" s="182"/>
      <c r="C48" s="182"/>
      <c r="D48" s="22"/>
      <c r="E48" s="39" t="s">
        <v>176</v>
      </c>
      <c r="F48" s="39"/>
      <c r="G48" s="166"/>
      <c r="H48" s="166"/>
      <c r="I48" s="166"/>
      <c r="J48" s="172"/>
      <c r="K48" s="172"/>
      <c r="L48" s="172"/>
    </row>
    <row r="49" spans="1:12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">
      <c r="A50" s="13"/>
      <c r="B50" s="13"/>
      <c r="C50" s="13"/>
      <c r="D50" s="18"/>
      <c r="E50" s="13"/>
      <c r="F50" s="13"/>
      <c r="G50" s="13"/>
      <c r="H50" s="13"/>
      <c r="I50" s="13"/>
      <c r="J50" s="13"/>
      <c r="K50" s="13"/>
      <c r="L50" s="13"/>
    </row>
  </sheetData>
  <mergeCells count="13">
    <mergeCell ref="H1:I1"/>
    <mergeCell ref="A2:I3"/>
    <mergeCell ref="A45:E45"/>
    <mergeCell ref="A25:E25"/>
    <mergeCell ref="A30:E30"/>
    <mergeCell ref="A42:E42"/>
    <mergeCell ref="A44:E44"/>
    <mergeCell ref="A13:E13"/>
    <mergeCell ref="G47:I47"/>
    <mergeCell ref="G48:I48"/>
    <mergeCell ref="J47:L47"/>
    <mergeCell ref="A48:C48"/>
    <mergeCell ref="J48:L48"/>
  </mergeCells>
  <printOptions/>
  <pageMargins left="0.7" right="0.7" top="0.75" bottom="0.75" header="0.3" footer="0.3"/>
  <pageSetup horizontalDpi="600" verticalDpi="600" orientation="landscape" scale="88" r:id="rId1"/>
  <colBreaks count="1" manualBreakCount="1">
    <brk id="9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B8" sqref="B8"/>
    </sheetView>
  </sheetViews>
  <sheetFormatPr defaultColWidth="9.140625" defaultRowHeight="15"/>
  <cols>
    <col min="2" max="2" width="72.421875" style="0" customWidth="1"/>
    <col min="3" max="3" width="13.00390625" style="0" customWidth="1"/>
    <col min="4" max="4" width="11.28125" style="0" customWidth="1"/>
    <col min="5" max="5" width="11.7109375" style="0" customWidth="1"/>
  </cols>
  <sheetData>
    <row r="1" spans="1:8" ht="15">
      <c r="A1" s="105"/>
      <c r="B1" s="106" t="s">
        <v>149</v>
      </c>
      <c r="C1" s="106"/>
      <c r="D1" s="106"/>
      <c r="E1" s="105" t="s">
        <v>150</v>
      </c>
      <c r="F1" s="19"/>
      <c r="G1" s="19"/>
      <c r="H1" s="19"/>
    </row>
    <row r="2" spans="1:5" ht="15">
      <c r="A2" s="105"/>
      <c r="B2" s="105"/>
      <c r="C2" s="105"/>
      <c r="D2" s="105"/>
      <c r="E2" s="107" t="s">
        <v>151</v>
      </c>
    </row>
    <row r="3" spans="1:5" ht="47.25" customHeight="1">
      <c r="A3" s="108" t="s">
        <v>46</v>
      </c>
      <c r="B3" s="109" t="s">
        <v>158</v>
      </c>
      <c r="C3" s="110" t="s">
        <v>48</v>
      </c>
      <c r="D3" s="110" t="s">
        <v>57</v>
      </c>
      <c r="E3" s="110" t="s">
        <v>58</v>
      </c>
    </row>
    <row r="4" spans="1:5" ht="27" customHeight="1">
      <c r="A4" s="111" t="s">
        <v>59</v>
      </c>
      <c r="B4" s="112" t="s">
        <v>144</v>
      </c>
      <c r="C4" s="113">
        <v>55000</v>
      </c>
      <c r="D4" s="113">
        <v>56000</v>
      </c>
      <c r="E4" s="113">
        <v>57000</v>
      </c>
    </row>
    <row r="5" spans="1:5" ht="27.75" customHeight="1">
      <c r="A5" s="114"/>
      <c r="B5" s="115" t="s">
        <v>145</v>
      </c>
      <c r="C5" s="116">
        <v>195853</v>
      </c>
      <c r="D5" s="116">
        <v>206429</v>
      </c>
      <c r="E5" s="116">
        <v>227691</v>
      </c>
    </row>
    <row r="6" spans="1:5" ht="29.25" customHeight="1">
      <c r="A6" s="117">
        <v>1</v>
      </c>
      <c r="B6" s="118" t="s">
        <v>146</v>
      </c>
      <c r="C6" s="119">
        <v>1100</v>
      </c>
      <c r="D6" s="119">
        <v>1120</v>
      </c>
      <c r="E6" s="119">
        <v>1140</v>
      </c>
    </row>
    <row r="7" spans="1:5" ht="24.75" customHeight="1">
      <c r="A7" s="117">
        <v>2</v>
      </c>
      <c r="B7" s="118" t="s">
        <v>159</v>
      </c>
      <c r="C7" s="119">
        <v>2090</v>
      </c>
      <c r="D7" s="119">
        <v>4128</v>
      </c>
      <c r="E7" s="119">
        <v>4554</v>
      </c>
    </row>
    <row r="8" spans="1:5" ht="15">
      <c r="A8" s="120"/>
      <c r="B8" s="121" t="s">
        <v>147</v>
      </c>
      <c r="C8" s="122">
        <v>3190</v>
      </c>
      <c r="D8" s="122">
        <v>5248</v>
      </c>
      <c r="E8" s="122">
        <v>5694</v>
      </c>
    </row>
    <row r="9" spans="1:5" ht="22.5" customHeight="1">
      <c r="A9" s="117">
        <v>1</v>
      </c>
      <c r="B9" s="118" t="s">
        <v>160</v>
      </c>
      <c r="C9" s="119">
        <v>1100</v>
      </c>
      <c r="D9" s="119">
        <v>1120</v>
      </c>
      <c r="E9" s="119">
        <v>1140</v>
      </c>
    </row>
    <row r="10" spans="1:5" ht="24.75" customHeight="1">
      <c r="A10" s="117">
        <v>2</v>
      </c>
      <c r="B10" s="118" t="s">
        <v>161</v>
      </c>
      <c r="C10" s="119">
        <v>3917</v>
      </c>
      <c r="D10" s="119">
        <v>4128</v>
      </c>
      <c r="E10" s="119">
        <v>4554</v>
      </c>
    </row>
    <row r="11" spans="1:5" ht="15">
      <c r="A11" s="120"/>
      <c r="B11" s="123" t="s">
        <v>147</v>
      </c>
      <c r="C11" s="122">
        <v>5017</v>
      </c>
      <c r="D11" s="122">
        <v>5248</v>
      </c>
      <c r="E11" s="122">
        <v>5694</v>
      </c>
    </row>
    <row r="12" spans="1:5" ht="15.75" customHeight="1">
      <c r="A12" s="124"/>
      <c r="B12" s="118" t="s">
        <v>87</v>
      </c>
      <c r="C12" s="119">
        <v>2509</v>
      </c>
      <c r="D12" s="119">
        <v>2064</v>
      </c>
      <c r="E12" s="119">
        <v>3000</v>
      </c>
    </row>
    <row r="13" spans="1:5" ht="15">
      <c r="A13" s="125"/>
      <c r="B13" s="126" t="s">
        <v>148</v>
      </c>
      <c r="C13" s="127">
        <v>10716</v>
      </c>
      <c r="D13" s="127">
        <v>12560</v>
      </c>
      <c r="E13" s="127">
        <v>14388</v>
      </c>
    </row>
    <row r="14" spans="1:5" ht="15">
      <c r="A14" s="105"/>
      <c r="B14" s="105"/>
      <c r="C14" s="105"/>
      <c r="D14" s="105"/>
      <c r="E14" s="105"/>
    </row>
    <row r="15" spans="1:9" ht="15">
      <c r="A15" s="160" t="s">
        <v>179</v>
      </c>
      <c r="B15" s="160"/>
      <c r="C15" s="106"/>
      <c r="D15" s="106"/>
      <c r="E15" s="106"/>
      <c r="F15" s="12"/>
      <c r="G15" s="172"/>
      <c r="H15" s="172"/>
      <c r="I15" s="172"/>
    </row>
    <row r="16" spans="1:9" ht="15">
      <c r="A16" s="189" t="s">
        <v>180</v>
      </c>
      <c r="B16" s="189"/>
      <c r="C16" s="106"/>
      <c r="D16" s="106"/>
      <c r="E16" s="106"/>
      <c r="F16" s="12"/>
      <c r="G16" s="172"/>
      <c r="H16" s="172"/>
      <c r="I16" s="172"/>
    </row>
    <row r="18" spans="2:4" ht="15">
      <c r="B18" s="166"/>
      <c r="C18" s="166"/>
      <c r="D18" s="166"/>
    </row>
    <row r="19" spans="2:4" ht="15">
      <c r="B19" s="166"/>
      <c r="C19" s="166"/>
      <c r="D19" s="166"/>
    </row>
  </sheetData>
  <mergeCells count="6">
    <mergeCell ref="B19:D19"/>
    <mergeCell ref="A15:B15"/>
    <mergeCell ref="A16:B16"/>
    <mergeCell ref="G15:I15"/>
    <mergeCell ref="G16:I16"/>
    <mergeCell ref="B18:D18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workbookViewId="0" topLeftCell="A4">
      <selection activeCell="D12" sqref="D12"/>
    </sheetView>
  </sheetViews>
  <sheetFormatPr defaultColWidth="9.140625" defaultRowHeight="15"/>
  <cols>
    <col min="2" max="2" width="54.421875" style="0" customWidth="1"/>
    <col min="3" max="3" width="20.140625" style="0" customWidth="1"/>
    <col min="4" max="4" width="18.7109375" style="0" customWidth="1"/>
  </cols>
  <sheetData>
    <row r="2" spans="1:5" ht="15">
      <c r="A2" s="128"/>
      <c r="B2" s="141" t="s">
        <v>191</v>
      </c>
      <c r="C2" s="141"/>
      <c r="D2" s="141" t="s">
        <v>192</v>
      </c>
      <c r="E2" s="142" t="s">
        <v>151</v>
      </c>
    </row>
    <row r="3" spans="1:5" ht="15">
      <c r="A3" s="128"/>
      <c r="B3" s="128"/>
      <c r="C3" s="128"/>
      <c r="D3" s="128"/>
      <c r="E3" s="128"/>
    </row>
    <row r="4" spans="1:5" ht="30">
      <c r="A4" s="190" t="s">
        <v>193</v>
      </c>
      <c r="B4" s="190" t="s">
        <v>194</v>
      </c>
      <c r="C4" s="143" t="s">
        <v>195</v>
      </c>
      <c r="D4" s="143" t="s">
        <v>196</v>
      </c>
      <c r="E4" s="191" t="s">
        <v>56</v>
      </c>
    </row>
    <row r="5" spans="1:5" ht="15">
      <c r="A5" s="190"/>
      <c r="B5" s="190"/>
      <c r="C5" s="192" t="s">
        <v>56</v>
      </c>
      <c r="D5" s="192" t="s">
        <v>56</v>
      </c>
      <c r="E5" s="191"/>
    </row>
    <row r="6" spans="1:5" ht="15">
      <c r="A6" s="190"/>
      <c r="B6" s="190"/>
      <c r="C6" s="192"/>
      <c r="D6" s="192"/>
      <c r="E6" s="191"/>
    </row>
    <row r="7" spans="1:5" ht="15">
      <c r="A7" s="144">
        <v>6020</v>
      </c>
      <c r="B7" s="144" t="s">
        <v>197</v>
      </c>
      <c r="C7" s="145">
        <f>'[1]TP'!U8</f>
        <v>200</v>
      </c>
      <c r="D7" s="145">
        <f>'[1]TS'!S8</f>
        <v>10</v>
      </c>
      <c r="E7" s="146">
        <f>C7+D7</f>
        <v>210</v>
      </c>
    </row>
    <row r="8" spans="1:5" ht="15">
      <c r="A8" s="147">
        <v>1</v>
      </c>
      <c r="B8" s="147" t="s">
        <v>198</v>
      </c>
      <c r="C8" s="148">
        <f>'[1]TP'!U9</f>
        <v>700</v>
      </c>
      <c r="D8" s="148">
        <f>'[1]TS'!S9</f>
        <v>10</v>
      </c>
      <c r="E8" s="149">
        <f aca="true" t="shared" si="0" ref="E8:E47">C8+D8</f>
        <v>710</v>
      </c>
    </row>
    <row r="9" spans="1:5" ht="15">
      <c r="A9" s="147">
        <v>2</v>
      </c>
      <c r="B9" s="147" t="s">
        <v>199</v>
      </c>
      <c r="C9" s="148">
        <f>'[1]TP'!U10</f>
        <v>200</v>
      </c>
      <c r="D9" s="148">
        <f>'[1]TS'!S10</f>
        <v>0</v>
      </c>
      <c r="E9" s="149">
        <f t="shared" si="0"/>
        <v>200</v>
      </c>
    </row>
    <row r="10" spans="1:5" ht="15">
      <c r="A10" s="147">
        <v>3</v>
      </c>
      <c r="B10" s="147" t="s">
        <v>200</v>
      </c>
      <c r="C10" s="148">
        <f>'[1]TP'!U11</f>
        <v>100</v>
      </c>
      <c r="D10" s="148">
        <f>'[1]TS'!S11</f>
        <v>0</v>
      </c>
      <c r="E10" s="149">
        <f t="shared" si="0"/>
        <v>100</v>
      </c>
    </row>
    <row r="11" spans="1:5" ht="15">
      <c r="A11" s="147">
        <v>4</v>
      </c>
      <c r="B11" s="147" t="s">
        <v>201</v>
      </c>
      <c r="C11" s="148">
        <f>'[1]TP'!U12</f>
        <v>100</v>
      </c>
      <c r="D11" s="148">
        <f>'[1]TS'!S12</f>
        <v>10</v>
      </c>
      <c r="E11" s="149">
        <f t="shared" si="0"/>
        <v>110</v>
      </c>
    </row>
    <row r="12" spans="1:5" ht="15">
      <c r="A12" s="147">
        <v>5</v>
      </c>
      <c r="B12" s="147" t="s">
        <v>202</v>
      </c>
      <c r="C12" s="148">
        <f>'[1]TP'!U13</f>
        <v>1850</v>
      </c>
      <c r="D12" s="148">
        <f>'[1]TS'!S13</f>
        <v>643</v>
      </c>
      <c r="E12" s="149">
        <f t="shared" si="0"/>
        <v>2493</v>
      </c>
    </row>
    <row r="13" spans="1:5" ht="15">
      <c r="A13" s="144">
        <v>6021</v>
      </c>
      <c r="B13" s="144" t="s">
        <v>203</v>
      </c>
      <c r="C13" s="145">
        <f>'[1]TP'!U14</f>
        <v>300</v>
      </c>
      <c r="D13" s="145">
        <f>'[1]TS'!S14</f>
        <v>0</v>
      </c>
      <c r="E13" s="146">
        <f t="shared" si="0"/>
        <v>300</v>
      </c>
    </row>
    <row r="14" spans="1:5" ht="15">
      <c r="A14" s="150">
        <v>1</v>
      </c>
      <c r="B14" s="150" t="s">
        <v>204</v>
      </c>
      <c r="C14" s="148">
        <f>'[1]TP'!U15</f>
        <v>1200</v>
      </c>
      <c r="D14" s="148">
        <f>'[1]TS'!S15</f>
        <v>0</v>
      </c>
      <c r="E14" s="149">
        <f t="shared" si="0"/>
        <v>1200</v>
      </c>
    </row>
    <row r="15" spans="1:5" ht="15">
      <c r="A15" s="147">
        <v>2</v>
      </c>
      <c r="B15" s="147" t="s">
        <v>205</v>
      </c>
      <c r="C15" s="148">
        <f>'[1]TP'!U16</f>
        <v>350</v>
      </c>
      <c r="D15" s="148">
        <f>'[1]TS'!S16</f>
        <v>643</v>
      </c>
      <c r="E15" s="149">
        <f t="shared" si="0"/>
        <v>993</v>
      </c>
    </row>
    <row r="16" spans="1:5" ht="15">
      <c r="A16" s="147">
        <v>3</v>
      </c>
      <c r="B16" s="147" t="s">
        <v>206</v>
      </c>
      <c r="C16" s="148">
        <f>'[1]TP'!U17</f>
        <v>11553</v>
      </c>
      <c r="D16" s="148">
        <f>'[1]TS'!S17</f>
        <v>1151</v>
      </c>
      <c r="E16" s="149">
        <f t="shared" si="0"/>
        <v>12704</v>
      </c>
    </row>
    <row r="17" spans="1:5" ht="15">
      <c r="A17" s="144">
        <v>6022</v>
      </c>
      <c r="B17" s="144" t="s">
        <v>207</v>
      </c>
      <c r="C17" s="145">
        <f>'[1]TP'!U18</f>
        <v>4650</v>
      </c>
      <c r="D17" s="145">
        <f>'[1]TS'!S18</f>
        <v>80</v>
      </c>
      <c r="E17" s="146">
        <f t="shared" si="0"/>
        <v>4730</v>
      </c>
    </row>
    <row r="18" spans="1:5" ht="15">
      <c r="A18" s="147">
        <v>1</v>
      </c>
      <c r="B18" s="147" t="s">
        <v>208</v>
      </c>
      <c r="C18" s="148">
        <f>'[1]TP'!U19</f>
        <v>1060</v>
      </c>
      <c r="D18" s="148">
        <f>'[1]TS'!S19</f>
        <v>50</v>
      </c>
      <c r="E18" s="149">
        <f t="shared" si="0"/>
        <v>1110</v>
      </c>
    </row>
    <row r="19" spans="1:5" ht="15">
      <c r="A19" s="147">
        <v>2</v>
      </c>
      <c r="B19" s="147" t="s">
        <v>209</v>
      </c>
      <c r="C19" s="148">
        <f>'[1]TP'!U20</f>
        <v>500</v>
      </c>
      <c r="D19" s="148">
        <f>'[1]TS'!S20</f>
        <v>0</v>
      </c>
      <c r="E19" s="149">
        <f t="shared" si="0"/>
        <v>500</v>
      </c>
    </row>
    <row r="20" spans="1:5" ht="15">
      <c r="A20" s="147">
        <v>3</v>
      </c>
      <c r="B20" s="151" t="s">
        <v>210</v>
      </c>
      <c r="C20" s="148">
        <f>'[1]TP'!U21</f>
        <v>0</v>
      </c>
      <c r="D20" s="148">
        <f>'[1]TS'!S21</f>
        <v>0</v>
      </c>
      <c r="E20" s="149">
        <f t="shared" si="0"/>
        <v>0</v>
      </c>
    </row>
    <row r="21" spans="1:5" ht="15">
      <c r="A21" s="147">
        <v>4</v>
      </c>
      <c r="B21" s="147" t="s">
        <v>211</v>
      </c>
      <c r="C21" s="148">
        <f>'[1]TP'!U22</f>
        <v>3893</v>
      </c>
      <c r="D21" s="148">
        <f>'[1]TS'!S22</f>
        <v>0</v>
      </c>
      <c r="E21" s="149">
        <f t="shared" si="0"/>
        <v>3893</v>
      </c>
    </row>
    <row r="22" spans="1:5" ht="15">
      <c r="A22" s="147">
        <v>5</v>
      </c>
      <c r="B22" s="147" t="s">
        <v>212</v>
      </c>
      <c r="C22" s="148">
        <f>'[1]TP'!U23</f>
        <v>1050</v>
      </c>
      <c r="D22" s="148">
        <f>'[1]TS'!S23</f>
        <v>0</v>
      </c>
      <c r="E22" s="149">
        <f t="shared" si="0"/>
        <v>1050</v>
      </c>
    </row>
    <row r="23" spans="1:5" ht="15">
      <c r="A23" s="147">
        <v>6</v>
      </c>
      <c r="B23" s="152" t="s">
        <v>213</v>
      </c>
      <c r="C23" s="148">
        <f>'[1]TP'!U24</f>
        <v>0</v>
      </c>
      <c r="D23" s="148">
        <f>'[1]TS'!S24</f>
        <v>0</v>
      </c>
      <c r="E23" s="149">
        <f t="shared" si="0"/>
        <v>0</v>
      </c>
    </row>
    <row r="24" spans="1:5" ht="15">
      <c r="A24" s="147">
        <v>7</v>
      </c>
      <c r="B24" s="147" t="s">
        <v>214</v>
      </c>
      <c r="C24" s="148">
        <f>'[1]TP'!U25</f>
        <v>250</v>
      </c>
      <c r="D24" s="148">
        <f>'[1]TS'!S25</f>
        <v>1021</v>
      </c>
      <c r="E24" s="149">
        <f t="shared" si="0"/>
        <v>1271</v>
      </c>
    </row>
    <row r="25" spans="1:5" ht="15">
      <c r="A25" s="147">
        <v>8</v>
      </c>
      <c r="B25" s="147" t="s">
        <v>215</v>
      </c>
      <c r="C25" s="148">
        <f>'[1]TP'!U26</f>
        <v>0</v>
      </c>
      <c r="D25" s="148">
        <f>'[1]TS'!S26</f>
        <v>0</v>
      </c>
      <c r="E25" s="149">
        <f t="shared" si="0"/>
        <v>0</v>
      </c>
    </row>
    <row r="26" spans="1:5" ht="15">
      <c r="A26" s="147">
        <v>9</v>
      </c>
      <c r="B26" s="147" t="s">
        <v>216</v>
      </c>
      <c r="C26" s="148">
        <f>'[1]TP'!U27</f>
        <v>150</v>
      </c>
      <c r="D26" s="148">
        <f>'[1]TS'!S27</f>
        <v>0</v>
      </c>
      <c r="E26" s="149">
        <f t="shared" si="0"/>
        <v>150</v>
      </c>
    </row>
    <row r="27" spans="1:5" ht="15">
      <c r="A27" s="147">
        <v>10</v>
      </c>
      <c r="B27" s="147" t="s">
        <v>217</v>
      </c>
      <c r="C27" s="148">
        <f>'[1]TP'!U28</f>
        <v>6676</v>
      </c>
      <c r="D27" s="148">
        <f>'[1]TS'!S28</f>
        <v>2270</v>
      </c>
      <c r="E27" s="149">
        <f t="shared" si="0"/>
        <v>8946</v>
      </c>
    </row>
    <row r="28" spans="1:5" ht="15">
      <c r="A28" s="144">
        <v>6023</v>
      </c>
      <c r="B28" s="144" t="s">
        <v>218</v>
      </c>
      <c r="C28" s="145">
        <f>'[1]TP'!U29</f>
        <v>5900</v>
      </c>
      <c r="D28" s="145">
        <f>'[1]TS'!S29</f>
        <v>1650</v>
      </c>
      <c r="E28" s="146">
        <f t="shared" si="0"/>
        <v>7550</v>
      </c>
    </row>
    <row r="29" spans="1:5" ht="15">
      <c r="A29" s="147">
        <v>1</v>
      </c>
      <c r="B29" s="147" t="s">
        <v>219</v>
      </c>
      <c r="C29" s="148">
        <f>'[1]TP'!U30</f>
        <v>626</v>
      </c>
      <c r="D29" s="148">
        <f>'[1]TS'!S30</f>
        <v>100</v>
      </c>
      <c r="E29" s="149">
        <f t="shared" si="0"/>
        <v>726</v>
      </c>
    </row>
    <row r="30" spans="1:5" ht="15">
      <c r="A30" s="147">
        <v>2</v>
      </c>
      <c r="B30" s="147" t="s">
        <v>220</v>
      </c>
      <c r="C30" s="148">
        <f>'[1]TP'!U31</f>
        <v>150</v>
      </c>
      <c r="D30" s="148">
        <f>'[1]TS'!S31</f>
        <v>20</v>
      </c>
      <c r="E30" s="149">
        <f t="shared" si="0"/>
        <v>170</v>
      </c>
    </row>
    <row r="31" spans="1:5" ht="15">
      <c r="A31" s="147">
        <v>3</v>
      </c>
      <c r="B31" s="147" t="s">
        <v>221</v>
      </c>
      <c r="C31" s="148">
        <f>'[1]TP'!U32</f>
        <v>0</v>
      </c>
      <c r="D31" s="148">
        <f>'[1]TS'!S32</f>
        <v>0</v>
      </c>
      <c r="E31" s="149">
        <f t="shared" si="0"/>
        <v>0</v>
      </c>
    </row>
    <row r="32" spans="1:5" ht="15">
      <c r="A32" s="147">
        <v>4</v>
      </c>
      <c r="B32" s="147" t="s">
        <v>222</v>
      </c>
      <c r="C32" s="148">
        <f>'[1]TP'!U33</f>
        <v>2000</v>
      </c>
      <c r="D32" s="148">
        <f>'[1]TS'!S33</f>
        <v>250</v>
      </c>
      <c r="E32" s="149">
        <f t="shared" si="0"/>
        <v>2250</v>
      </c>
    </row>
    <row r="33" spans="1:5" ht="15">
      <c r="A33" s="144">
        <v>6024</v>
      </c>
      <c r="B33" s="144" t="s">
        <v>223</v>
      </c>
      <c r="C33" s="145">
        <f>'[1]TP'!U34</f>
        <v>1000</v>
      </c>
      <c r="D33" s="145">
        <f>'[1]TS'!S34</f>
        <v>250</v>
      </c>
      <c r="E33" s="146">
        <f t="shared" si="0"/>
        <v>1250</v>
      </c>
    </row>
    <row r="34" spans="1:5" ht="15">
      <c r="A34" s="147">
        <v>1</v>
      </c>
      <c r="B34" s="147" t="s">
        <v>224</v>
      </c>
      <c r="C34" s="148">
        <f>'[1]TP'!U35</f>
        <v>0</v>
      </c>
      <c r="D34" s="148">
        <f>'[1]TS'!S35</f>
        <v>0</v>
      </c>
      <c r="E34" s="149">
        <f t="shared" si="0"/>
        <v>0</v>
      </c>
    </row>
    <row r="35" spans="1:5" ht="15">
      <c r="A35" s="147">
        <v>2</v>
      </c>
      <c r="B35" s="147" t="s">
        <v>225</v>
      </c>
      <c r="C35" s="148">
        <f>'[1]TP'!U36</f>
        <v>1000</v>
      </c>
      <c r="D35" s="148">
        <f>'[1]TS'!S36</f>
        <v>0</v>
      </c>
      <c r="E35" s="149">
        <f t="shared" si="0"/>
        <v>1000</v>
      </c>
    </row>
    <row r="36" spans="1:5" ht="15">
      <c r="A36" s="147">
        <v>3</v>
      </c>
      <c r="B36" s="147" t="s">
        <v>226</v>
      </c>
      <c r="C36" s="148">
        <f>'[1]TP'!U37</f>
        <v>7676</v>
      </c>
      <c r="D36" s="148">
        <f>'[1]TS'!S37</f>
        <v>5613</v>
      </c>
      <c r="E36" s="149">
        <f t="shared" si="0"/>
        <v>13289</v>
      </c>
    </row>
    <row r="37" spans="1:5" ht="15">
      <c r="A37" s="144">
        <v>6025</v>
      </c>
      <c r="B37" s="144" t="s">
        <v>227</v>
      </c>
      <c r="C37" s="145">
        <f>'[1]TP'!U38</f>
        <v>4420</v>
      </c>
      <c r="D37" s="145">
        <f>'[1]TS'!S38</f>
        <v>65</v>
      </c>
      <c r="E37" s="146">
        <f t="shared" si="0"/>
        <v>4485</v>
      </c>
    </row>
    <row r="38" spans="1:5" ht="15">
      <c r="A38" s="147">
        <v>1</v>
      </c>
      <c r="B38" s="147" t="s">
        <v>228</v>
      </c>
      <c r="C38" s="148">
        <f>'[1]TP'!U39</f>
        <v>3100</v>
      </c>
      <c r="D38" s="148">
        <f>'[1]TS'!S39</f>
        <v>5548</v>
      </c>
      <c r="E38" s="149">
        <f t="shared" si="0"/>
        <v>8648</v>
      </c>
    </row>
    <row r="39" spans="1:5" ht="15">
      <c r="A39" s="147">
        <v>2</v>
      </c>
      <c r="B39" s="147" t="s">
        <v>229</v>
      </c>
      <c r="C39" s="148">
        <f>'[1]TP'!U40</f>
        <v>156</v>
      </c>
      <c r="D39" s="148">
        <f>'[1]TS'!S40</f>
        <v>0</v>
      </c>
      <c r="E39" s="149">
        <f t="shared" si="0"/>
        <v>156</v>
      </c>
    </row>
    <row r="40" spans="1:5" ht="15">
      <c r="A40" s="147">
        <v>3</v>
      </c>
      <c r="B40" s="147" t="s">
        <v>230</v>
      </c>
      <c r="C40" s="148">
        <f>'[1]TP'!U41</f>
        <v>600</v>
      </c>
      <c r="D40" s="148">
        <f>'[1]TS'!S41</f>
        <v>0</v>
      </c>
      <c r="E40" s="149">
        <f t="shared" si="0"/>
        <v>600</v>
      </c>
    </row>
    <row r="41" spans="1:5" ht="15">
      <c r="A41" s="144">
        <v>6029</v>
      </c>
      <c r="B41" s="144" t="s">
        <v>231</v>
      </c>
      <c r="C41" s="148">
        <f>'[1]TP'!U42</f>
        <v>200</v>
      </c>
      <c r="D41" s="148">
        <f>'[1]TS'!S42</f>
        <v>0</v>
      </c>
      <c r="E41" s="149">
        <f t="shared" si="0"/>
        <v>200</v>
      </c>
    </row>
    <row r="42" spans="1:5" ht="15">
      <c r="A42" s="147">
        <v>1</v>
      </c>
      <c r="B42" s="147" t="s">
        <v>232</v>
      </c>
      <c r="C42" s="148">
        <f>'[1]TP'!U43</f>
        <v>200</v>
      </c>
      <c r="D42" s="148">
        <f>'[1]TS'!S43</f>
        <v>0</v>
      </c>
      <c r="E42" s="149">
        <f t="shared" si="0"/>
        <v>200</v>
      </c>
    </row>
    <row r="43" spans="1:5" ht="15">
      <c r="A43" s="147">
        <v>2</v>
      </c>
      <c r="B43" s="147" t="s">
        <v>233</v>
      </c>
      <c r="C43" s="148">
        <f>'[1]TP'!U44</f>
        <v>0</v>
      </c>
      <c r="D43" s="148">
        <f>'[1]TS'!S44</f>
        <v>0</v>
      </c>
      <c r="E43" s="149">
        <f t="shared" si="0"/>
        <v>0</v>
      </c>
    </row>
    <row r="44" spans="1:5" ht="15">
      <c r="A44" s="147">
        <v>3</v>
      </c>
      <c r="B44" s="147" t="s">
        <v>234</v>
      </c>
      <c r="C44" s="148">
        <f>'[1]TP'!U45</f>
        <v>200</v>
      </c>
      <c r="D44" s="148">
        <f>'[1]TS'!S45</f>
        <v>0</v>
      </c>
      <c r="E44" s="149">
        <f t="shared" si="0"/>
        <v>200</v>
      </c>
    </row>
    <row r="45" spans="1:5" ht="15">
      <c r="A45" s="147">
        <v>4</v>
      </c>
      <c r="B45" s="147" t="s">
        <v>235</v>
      </c>
      <c r="C45" s="148">
        <f>'[1]TP'!U46</f>
        <v>0</v>
      </c>
      <c r="D45" s="148">
        <f>'[1]TS'!S46</f>
        <v>0</v>
      </c>
      <c r="E45" s="149">
        <f t="shared" si="0"/>
        <v>0</v>
      </c>
    </row>
    <row r="46" spans="1:5" ht="15">
      <c r="A46" s="147">
        <v>5</v>
      </c>
      <c r="B46" s="147" t="s">
        <v>8</v>
      </c>
      <c r="C46" s="148">
        <f>'[1]TP'!U47</f>
        <v>31655</v>
      </c>
      <c r="D46" s="148">
        <f>'[1]TS'!S47</f>
        <v>9457</v>
      </c>
      <c r="E46" s="149">
        <f t="shared" si="0"/>
        <v>41112</v>
      </c>
    </row>
    <row r="47" spans="1:5" ht="15">
      <c r="A47" s="153"/>
      <c r="B47" s="153" t="s">
        <v>236</v>
      </c>
      <c r="C47" s="154">
        <f>C41+C37+C33+C28+C17+C13+C7</f>
        <v>16670</v>
      </c>
      <c r="D47" s="154">
        <f aca="true" t="shared" si="1" ref="D47">D41+D37+D33+D28+D17+D13+D7</f>
        <v>2055</v>
      </c>
      <c r="E47" s="155">
        <f t="shared" si="0"/>
        <v>18725</v>
      </c>
    </row>
    <row r="48" spans="1:5" ht="15">
      <c r="A48" s="156"/>
      <c r="B48" s="156"/>
      <c r="C48" s="156"/>
      <c r="D48" s="157"/>
      <c r="E48" s="142"/>
    </row>
    <row r="49" spans="1:5" ht="15">
      <c r="A49" s="142"/>
      <c r="B49" s="142" t="s">
        <v>174</v>
      </c>
      <c r="C49" s="142" t="s">
        <v>45</v>
      </c>
      <c r="D49" s="142"/>
      <c r="E49" s="142"/>
    </row>
    <row r="50" spans="1:5" ht="15">
      <c r="A50" s="158"/>
      <c r="B50" s="142" t="s">
        <v>175</v>
      </c>
      <c r="C50" s="158" t="s">
        <v>176</v>
      </c>
      <c r="D50" s="158"/>
      <c r="E50" s="158"/>
    </row>
  </sheetData>
  <mergeCells count="5">
    <mergeCell ref="A4:A6"/>
    <mergeCell ref="B4:B6"/>
    <mergeCell ref="E4:E6"/>
    <mergeCell ref="C5:C6"/>
    <mergeCell ref="D5:D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2017-12-16T07:32:39Z</cp:lastPrinted>
  <dcterms:created xsi:type="dcterms:W3CDTF">2017-12-03T23:45:33Z</dcterms:created>
  <dcterms:modified xsi:type="dcterms:W3CDTF">2017-12-18T07:41:28Z</dcterms:modified>
  <cp:category/>
  <cp:version/>
  <cp:contentType/>
  <cp:contentStatus/>
</cp:coreProperties>
</file>